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6285"/>
  </bookViews>
  <sheets>
    <sheet name="Sheet1" sheetId="1" r:id="rId1"/>
  </sheets>
  <definedNames>
    <definedName name="_xlnm._FilterDatabase" localSheetId="0" hidden="1">Sheet1!$A$2:$BE$388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<sst xmlns="http://schemas.openxmlformats.org/spreadsheetml/2006/main" count="1084" uniqueCount="672">
  <si>
    <t>肇庆市医药价格和采购监测哨点重点西药、中成药销售价格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</si>
  <si>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</si>
  <si>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</si>
  <si>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</si>
  <si>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</si>
  <si>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</si>
  <si>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</si>
  <si>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</si>
  <si>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肇庆市第一人民医院</t>
  </si>
  <si>
    <t>肇庆市中医院</t>
  </si>
  <si>
    <t>肇庆市第二人民医院</t>
  </si>
  <si>
    <t>肇庆医学高等专科学校附属医院</t>
  </si>
  <si>
    <t>肇庆市端州区人民医院</t>
  </si>
  <si>
    <t>肇庆市端州区华佗医院</t>
  </si>
  <si>
    <t>肇庆市鼎湖区人民医院</t>
  </si>
  <si>
    <t>肇庆市鼎湖区中医院</t>
  </si>
  <si>
    <t>肇庆市高要区人民医院</t>
  </si>
  <si>
    <t>肇庆市高要区中医院</t>
  </si>
  <si>
    <t>四会市人民医院</t>
  </si>
  <si>
    <t>四会市中医院</t>
  </si>
  <si>
    <t>广宁县人民医院</t>
  </si>
  <si>
    <t>德庆县人民医院</t>
  </si>
  <si>
    <t>封开县人民医院</t>
  </si>
  <si>
    <t>怀集县人民医院</t>
  </si>
  <si>
    <t>肇庆市鼎湖区莲花镇卫生院</t>
  </si>
  <si>
    <t>肇庆市高要区金利中心卫生院</t>
  </si>
  <si>
    <t>四会市大沙镇中心卫生院</t>
  </si>
  <si>
    <t>广宁县古水中心卫生院</t>
  </si>
  <si>
    <t>德庆县莫村镇卫生院</t>
  </si>
  <si>
    <t>封开县渔涝中心卫生院</t>
  </si>
  <si>
    <t>怀集县怀城街道社区卫生服务中心</t>
  </si>
  <si>
    <t>肇庆泓强康复医院</t>
  </si>
  <si>
    <t>肇庆爱尔眼科医院</t>
  </si>
  <si>
    <t>肇庆西江医院</t>
  </si>
  <si>
    <t>肇庆正大国健康复医院</t>
  </si>
  <si>
    <t>四会万隆医院有限公司</t>
  </si>
  <si>
    <t>肇庆汇康医院</t>
  </si>
  <si>
    <t>广东邦健医药连锁有限公司端州区新一院南门分店</t>
  </si>
  <si>
    <t>广东邦健医药连锁有限公司桂城分店</t>
  </si>
  <si>
    <t>广东邦健医药连锁有限公司高要南岸南亭分店</t>
  </si>
  <si>
    <t>广东邦健医药连锁有限公司四会东城店</t>
  </si>
  <si>
    <t>广东邦健医药连锁有限公司广宁五一店</t>
  </si>
  <si>
    <t>广东邦健医药连锁有限公司德庆朝阳分店</t>
  </si>
  <si>
    <t>广东邦健医药连锁有限公司封开解放路分店</t>
  </si>
  <si>
    <t>广东邦健医药连锁有限公司怀集红卫店</t>
  </si>
  <si>
    <t>广东邦健医药连锁有限公司高新区大旺广场店</t>
  </si>
  <si>
    <t>肇庆市养天和康民大药房连锁有限公司端州区芙蓉分店</t>
  </si>
  <si>
    <t>肇庆市养天和康民大药房连锁有限公司高要白诸分店</t>
  </si>
  <si>
    <t>肇庆大参林药店有限公司端州一院分店</t>
  </si>
  <si>
    <t>肇庆大参林药店有限公司坑口分店</t>
  </si>
  <si>
    <t>肇庆大参林药店有限公司高要南岸分店</t>
  </si>
  <si>
    <t>肇庆大参林药店有限公司四会城中分店</t>
  </si>
  <si>
    <t>肇庆大参林药店有限公司广宁南街分店</t>
  </si>
  <si>
    <t>肇庆大参林药店有限公司德城分店</t>
  </si>
  <si>
    <t>肇庆大参林药店有限公司封开南丰分店</t>
  </si>
  <si>
    <t>肇庆大参林药店有限公司怀集怀城分店</t>
  </si>
  <si>
    <t>肇庆大参林药店有限公司怀集工业大道分店</t>
  </si>
  <si>
    <t>广东品健大药房连锁有限公司广宁县南街街道南坤大道百姓大药房</t>
  </si>
  <si>
    <t>厄贝沙坦片</t>
  </si>
  <si>
    <t>150mg</t>
  </si>
  <si>
    <t>150mg*28片</t>
  </si>
  <si>
    <t>赛诺菲（杭州）制药有限公司</t>
  </si>
  <si>
    <t>150mg*7片</t>
  </si>
  <si>
    <t>150mg*14片</t>
  </si>
  <si>
    <t>江苏恒瑞医药股份有限公司</t>
  </si>
  <si>
    <t>深圳市海滨制药有限公司</t>
  </si>
  <si>
    <t>150mg*12片</t>
  </si>
  <si>
    <t>瀚晖制药有限公司</t>
  </si>
  <si>
    <t>吸入用布地奈德混悬液</t>
  </si>
  <si>
    <t>2ml:1mg</t>
  </si>
  <si>
    <t>2ml:1mg*30支</t>
  </si>
  <si>
    <t>四川普锐特制药</t>
  </si>
  <si>
    <t>澳大利亚AstraZeneca Pty Ltd</t>
  </si>
  <si>
    <t>2ml:1mg*5支</t>
  </si>
  <si>
    <t>正大天晴药业集团股份有限公司</t>
  </si>
  <si>
    <t>格列美脲片</t>
  </si>
  <si>
    <t>2mg</t>
  </si>
  <si>
    <t>2mg*60片</t>
  </si>
  <si>
    <t>四川海汇药业有限公司</t>
  </si>
  <si>
    <t>2mg*30片</t>
  </si>
  <si>
    <t>山东新华制药股份有限公司</t>
  </si>
  <si>
    <t>2mg*10片</t>
  </si>
  <si>
    <t>扬子江药业集团广州海瑞药业有限公司</t>
  </si>
  <si>
    <t>2mg*12片</t>
  </si>
  <si>
    <t>贵州圣济堂制药有限公司</t>
  </si>
  <si>
    <t>贵州天安药业股份有限公司</t>
  </si>
  <si>
    <t>2mg*24片</t>
  </si>
  <si>
    <t>2mg*15片</t>
  </si>
  <si>
    <t>赛诺菲(北京)制药有限公司</t>
  </si>
  <si>
    <t>阿托伐他汀钙片</t>
  </si>
  <si>
    <t>20mg</t>
  </si>
  <si>
    <t>20mg*28片</t>
  </si>
  <si>
    <t>乐普制药科技有限公司</t>
  </si>
  <si>
    <t>20mg*7片</t>
  </si>
  <si>
    <t>北京嘉林药业股份有限公司</t>
  </si>
  <si>
    <t>20mg*14片</t>
  </si>
  <si>
    <t>湖南迪诺制药股份有限公</t>
  </si>
  <si>
    <t>辉瑞制药有限公司</t>
  </si>
  <si>
    <t>齐鲁制药(海南)有限公司</t>
  </si>
  <si>
    <t>晖致制药(大连)有限公司</t>
  </si>
  <si>
    <t>20mg*14粒</t>
  </si>
  <si>
    <t>20mg*30片</t>
  </si>
  <si>
    <t>上海新亚药业闵行有限公司</t>
  </si>
  <si>
    <t>琥珀酸美托洛尔缓释片</t>
  </si>
  <si>
    <t>47.5mg</t>
  </si>
  <si>
    <t>47.5mg*30片</t>
  </si>
  <si>
    <t>南通联亚药业股份有限公司</t>
  </si>
  <si>
    <t>47.5mg*28片</t>
  </si>
  <si>
    <t>阿斯利康制药有限公司</t>
  </si>
  <si>
    <t>47.5mg*7片</t>
  </si>
  <si>
    <t>阿司匹林肠溶片</t>
  </si>
  <si>
    <t>100mg</t>
  </si>
  <si>
    <t>100mg*30片</t>
  </si>
  <si>
    <t>乐普恒久远药业有</t>
  </si>
  <si>
    <t>拜耳医药保健有限公司</t>
  </si>
  <si>
    <t>沈阳奥吉娜药业有限公司</t>
  </si>
  <si>
    <t>100mg*24片</t>
  </si>
  <si>
    <t>沈阳奥吉那药业有限公司</t>
  </si>
  <si>
    <t>100mg*36片</t>
  </si>
  <si>
    <t>石药集团欧意药业有限公司</t>
  </si>
  <si>
    <t>乐普恒久远药业有限公司</t>
  </si>
  <si>
    <t>复方丹参滴丸</t>
  </si>
  <si>
    <t>薄膜衣滴丸每丸重27mg</t>
  </si>
  <si>
    <t>27mg*180丸</t>
  </si>
  <si>
    <t>天士力医药集团股份有限公司</t>
  </si>
  <si>
    <t>27mg*300丸</t>
  </si>
  <si>
    <t>非洛地平缓释片</t>
  </si>
  <si>
    <t>5mg</t>
  </si>
  <si>
    <t>5mg*20片</t>
  </si>
  <si>
    <t>南京易亨制药有限公司</t>
  </si>
  <si>
    <t>合肥立方制药股份有限公司</t>
  </si>
  <si>
    <t>常州四药制药有限公司</t>
  </si>
  <si>
    <t>5mg*10片</t>
  </si>
  <si>
    <t>5mg*30片</t>
  </si>
  <si>
    <t>氯沙坦钾氢氯噻嗪片</t>
  </si>
  <si>
    <t>每片含氯沙坦钾100mg和氢氯噻嗪25mg</t>
  </si>
  <si>
    <t>125mg*24片</t>
  </si>
  <si>
    <t>浙江诺得药业有限公司</t>
  </si>
  <si>
    <t>硝苯地平控释片</t>
  </si>
  <si>
    <t>30mg</t>
  </si>
  <si>
    <t>30mg*12片</t>
  </si>
  <si>
    <t>上海现代制药股份有限公司</t>
  </si>
  <si>
    <t>30mg*6粒</t>
  </si>
  <si>
    <t>30mg*7片</t>
  </si>
  <si>
    <t>海南先声药业有限公司</t>
  </si>
  <si>
    <t>30mg*30片</t>
  </si>
  <si>
    <t>青岛百洋制药有限公司</t>
  </si>
  <si>
    <t>枸橼酸铋钾片/替硝唑片/克拉霉素片组合包装</t>
  </si>
  <si>
    <t>组合*8片(枸橼酸铋钾片(白色片):0.3g/替硝唑片(绿色片):0.5g/克拉霉素片(黄色片):0.25g)</t>
  </si>
  <si>
    <t>8片</t>
  </si>
  <si>
    <t>丽珠集团丽珠制药厂</t>
  </si>
  <si>
    <t>酒石酸罗格列酮片</t>
  </si>
  <si>
    <t>4mg(按罗格列酮计)</t>
  </si>
  <si>
    <t>4mg*20片</t>
  </si>
  <si>
    <t>山东鲁抗医药股份有限公司</t>
  </si>
  <si>
    <t>厄贝沙坦氢氯噻嗪片</t>
  </si>
  <si>
    <t>150mg+12.5mg</t>
  </si>
  <si>
    <t>28片</t>
  </si>
  <si>
    <t>南京正大天晴制药有限公司</t>
  </si>
  <si>
    <t>河北龙海药业有限公司</t>
  </si>
  <si>
    <t>14片</t>
  </si>
  <si>
    <t>浙江华海药业股份有限公司</t>
  </si>
  <si>
    <t>42片</t>
  </si>
  <si>
    <t>珠海润都制药股份有限公司</t>
  </si>
  <si>
    <t>赛诺菲(杭州)制药有限公司</t>
  </si>
  <si>
    <t>7片</t>
  </si>
  <si>
    <t>肺力咳合剂</t>
  </si>
  <si>
    <t>每瓶装150ml</t>
  </si>
  <si>
    <t>1瓶</t>
  </si>
  <si>
    <t>贵州健兴药业有限公司</t>
  </si>
  <si>
    <t>脑栓通胶囊</t>
  </si>
  <si>
    <t>每粒装0.4g</t>
  </si>
  <si>
    <t>0.4g*144粒</t>
  </si>
  <si>
    <t>广东众生药业股份有限公司</t>
  </si>
  <si>
    <t>0.4g*27粒</t>
  </si>
  <si>
    <t>0.4g*36粒</t>
  </si>
  <si>
    <t>0.4g*45粒</t>
  </si>
  <si>
    <t>广东华南药业集团有限公司，广东众生药业股份有限公司</t>
  </si>
  <si>
    <t>孟鲁司特钠片</t>
  </si>
  <si>
    <t>10mg</t>
  </si>
  <si>
    <t>10mg*5片</t>
  </si>
  <si>
    <t>杭州民生滨江制药有限公司</t>
  </si>
  <si>
    <t>10mg*30片</t>
  </si>
  <si>
    <t>杭州默沙东制药有限公司</t>
  </si>
  <si>
    <t>10mg*10片</t>
  </si>
  <si>
    <t>江苏安必生制药有限公司</t>
  </si>
  <si>
    <t>上海安必生制药</t>
  </si>
  <si>
    <t>Sandoz Private Limited(卖方会员：山德士(中国)制药有限公司)</t>
  </si>
  <si>
    <t>苯磺酸左氨氯地平片</t>
  </si>
  <si>
    <t>2.5mg</t>
  </si>
  <si>
    <t>2.5mg*28片</t>
  </si>
  <si>
    <t>江西施美药业股份有限公司</t>
  </si>
  <si>
    <t>奥美沙坦酯片</t>
  </si>
  <si>
    <t>北京福医药股份有限公司</t>
  </si>
  <si>
    <t>广东东阳光药业有限公司</t>
  </si>
  <si>
    <t>第一三共制药(上海)有限公司</t>
  </si>
  <si>
    <t>重庆医药(集团)股份有限</t>
  </si>
  <si>
    <t>深圳信立泰药业股份有限公司</t>
  </si>
  <si>
    <t>北京福元医药股份有限公司</t>
  </si>
  <si>
    <t>灯盏生脉胶囊</t>
  </si>
  <si>
    <t>每粒装0.18g</t>
  </si>
  <si>
    <t>0.18g*18粒</t>
  </si>
  <si>
    <t>云南生物谷药业股份有限公司</t>
  </si>
  <si>
    <t>0.18g*30粒</t>
  </si>
  <si>
    <t>格列吡嗪控释片</t>
  </si>
  <si>
    <t>5mg*28片</t>
  </si>
  <si>
    <t>北京红林制药有限公司</t>
  </si>
  <si>
    <t>5mg*14片</t>
  </si>
  <si>
    <t>5mg*24片</t>
  </si>
  <si>
    <t>淄博万杰制药有限公司</t>
  </si>
  <si>
    <t>骨化三醇软胶囊</t>
  </si>
  <si>
    <t>0.25μg</t>
  </si>
  <si>
    <t>0.25ug*20粒</t>
  </si>
  <si>
    <t>四川国为制药有限公司</t>
  </si>
  <si>
    <t>0.25μg*10粒</t>
  </si>
  <si>
    <t>正大制药(青岛)有限公司</t>
  </si>
  <si>
    <t>正大制药（青岛）有限公司</t>
  </si>
  <si>
    <t>0.25ug*10粒</t>
  </si>
  <si>
    <t>上海罗氏制药有限公司</t>
  </si>
  <si>
    <t>克感利咽口服液</t>
  </si>
  <si>
    <t>每支10ml</t>
  </si>
  <si>
    <t>10ml*10支</t>
  </si>
  <si>
    <t>广州王老吉药业股份有限公司</t>
  </si>
  <si>
    <t>10ml*12支</t>
  </si>
  <si>
    <t>银丹心脑通软胶囊</t>
  </si>
  <si>
    <t>0.4g*30粒</t>
  </si>
  <si>
    <t>贵州百灵企业集团制药股份有限公司</t>
  </si>
  <si>
    <t>复方甲氧那明胶囊</t>
  </si>
  <si>
    <t>每粒含氨茶碱25mg,盐酸甲氧那明12.5mg,那可丁7mg,马来酸氯苯那敏2mg。</t>
  </si>
  <si>
    <t>60粒</t>
  </si>
  <si>
    <t>48粒</t>
  </si>
  <si>
    <t>长兴制药股份有限公司</t>
  </si>
  <si>
    <t>24粒</t>
  </si>
  <si>
    <t>多糖铁复合物胶囊</t>
  </si>
  <si>
    <t>0.15g(按Fe计算)</t>
  </si>
  <si>
    <t>0.15g*10粒</t>
  </si>
  <si>
    <t>上海医药集团青岛国风药业股份有限公司</t>
  </si>
  <si>
    <t>0.15g*20粒</t>
  </si>
  <si>
    <t>格列齐特缓释片</t>
  </si>
  <si>
    <t>30mg*60片</t>
  </si>
  <si>
    <t>上海延安药业有限公司</t>
  </si>
  <si>
    <t>华润双鹤利民药业(济南)有限公司</t>
  </si>
  <si>
    <t>天津君安生物制药</t>
  </si>
  <si>
    <t>天津怀仁制药有限公司</t>
  </si>
  <si>
    <t>山东鲁抗医药集团赛特有限责任公司</t>
  </si>
  <si>
    <t>施维雅(天津)制药有限公司</t>
  </si>
  <si>
    <t>津药达仁堂集团股份有限公司新新制药厂</t>
  </si>
  <si>
    <t>江苏黄河药业股份有限公司</t>
  </si>
  <si>
    <t>双歧杆菌三联活菌肠溶胶囊</t>
  </si>
  <si>
    <t>210mg</t>
  </si>
  <si>
    <t>210mg*36片</t>
  </si>
  <si>
    <t>晋城海斯制药有限公司</t>
  </si>
  <si>
    <t>龙血竭片</t>
  </si>
  <si>
    <t>基片重0.4g</t>
  </si>
  <si>
    <t>0.4g*36片</t>
  </si>
  <si>
    <t>云南大唐汉方制药股份有限公司</t>
  </si>
  <si>
    <t>0.4g*48片</t>
  </si>
  <si>
    <t>养血清脑颗粒</t>
  </si>
  <si>
    <t>每袋装4g</t>
  </si>
  <si>
    <t>4g*15袋</t>
  </si>
  <si>
    <t>蓝芩口服液</t>
  </si>
  <si>
    <t>每支装10ml（相当于原药材21.2g）</t>
  </si>
  <si>
    <t>10ml*12瓶</t>
  </si>
  <si>
    <t>扬子江药业集团江苏龙凤堂中药有限公司</t>
  </si>
  <si>
    <t>致康胶囊</t>
  </si>
  <si>
    <t>每粒装0.3g</t>
  </si>
  <si>
    <t>0.3g*36粒</t>
  </si>
  <si>
    <t>西安千禾药业股份有限公司</t>
  </si>
  <si>
    <t>复方血栓通胶囊</t>
  </si>
  <si>
    <t>每粒装0.5g</t>
  </si>
  <si>
    <t>0.5g*30粒</t>
  </si>
  <si>
    <t>0.5g*60粒</t>
  </si>
  <si>
    <t>注射用艾普拉唑钠</t>
  </si>
  <si>
    <t>10mg/支</t>
  </si>
  <si>
    <t>硫酸氢氯吡格雷片</t>
  </si>
  <si>
    <t>75mg</t>
  </si>
  <si>
    <t>75mg*90片</t>
  </si>
  <si>
    <t>Sanofi Winthrop Industries赛诺菲（杭州）制药有限公司</t>
  </si>
  <si>
    <t>75mg*28片</t>
  </si>
  <si>
    <t>75mg*7片</t>
  </si>
  <si>
    <t>乐普药业股份有限公司</t>
  </si>
  <si>
    <t>国药集团致君（深圳）制药有限公司</t>
  </si>
  <si>
    <t>江苏联环药业股份有限公司</t>
  </si>
  <si>
    <t>75mg*24片</t>
  </si>
  <si>
    <t>湖南迪诺制药股份有限公司</t>
  </si>
  <si>
    <t>75mg*30片</t>
  </si>
  <si>
    <t>浙江京新药业股份有限公司</t>
  </si>
  <si>
    <t>吉林省博大伟业制药有限公司</t>
  </si>
  <si>
    <t>75mg*14片</t>
  </si>
  <si>
    <t>成都苑东生物制药股份有限公司</t>
  </si>
  <si>
    <t>艾普拉唑肠溶片</t>
  </si>
  <si>
    <t>5mg*6片</t>
  </si>
  <si>
    <t>注射用头孢地嗪钠</t>
  </si>
  <si>
    <t>1.0g（按头孢地嗪计算）</t>
  </si>
  <si>
    <t>10瓶</t>
  </si>
  <si>
    <t>湖南科伦制药有限公司</t>
  </si>
  <si>
    <t>连花清瘟颗粒</t>
  </si>
  <si>
    <t>6g</t>
  </si>
  <si>
    <t>6g*10袋</t>
  </si>
  <si>
    <t>北京以岭药业有限公司</t>
  </si>
  <si>
    <t>石家庄以岭药业股份有限公司</t>
  </si>
  <si>
    <t>衡水以岭药业有限公司</t>
  </si>
  <si>
    <t>双黄连口服液</t>
  </si>
  <si>
    <t>10ml</t>
  </si>
  <si>
    <t>东莞市亚洲制药科技有限公司</t>
  </si>
  <si>
    <t>10ml*6支</t>
  </si>
  <si>
    <t>哈药集团三精制药有限公司</t>
  </si>
  <si>
    <t>安徽九洲方圆制药有限公司</t>
  </si>
  <si>
    <t>广东一片天医药集团制药有限公司</t>
  </si>
  <si>
    <t>河南太龙药业股份有限公司</t>
  </si>
  <si>
    <t>黑龙江珍宝岛药业股份有限公司</t>
  </si>
  <si>
    <t>盐酸吡格列酮胶囊</t>
  </si>
  <si>
    <t>15mg</t>
  </si>
  <si>
    <t>15mg*60片</t>
  </si>
  <si>
    <t>山东淄博新达制药有限公司</t>
  </si>
  <si>
    <t>金水宝片</t>
  </si>
  <si>
    <t>每片重0.42g(含发酵虫草菌粉0.25g)</t>
  </si>
  <si>
    <t>0.42g*48片</t>
  </si>
  <si>
    <t>江西济民可信药业有限公司</t>
  </si>
  <si>
    <t>0.42g*24片</t>
  </si>
  <si>
    <t>江西济民可信金水宝制药有限公司</t>
  </si>
  <si>
    <t>雷贝拉唑钠肠溶片</t>
  </si>
  <si>
    <t>10mg*7片</t>
  </si>
  <si>
    <t>卫材(中国)药业有限公司</t>
  </si>
  <si>
    <t>10mg*18片</t>
  </si>
  <si>
    <t>10mg*28片</t>
  </si>
  <si>
    <t>江西山香药业有限公司</t>
  </si>
  <si>
    <t>血塞通软胶囊</t>
  </si>
  <si>
    <t>每粒装0.33g</t>
  </si>
  <si>
    <t>0.33g*20粒</t>
  </si>
  <si>
    <t>昆明华润圣火药业有限公司</t>
  </si>
  <si>
    <t>0.33g*24粒</t>
  </si>
  <si>
    <t>0.33g*30粒</t>
  </si>
  <si>
    <t>依帕司他片</t>
  </si>
  <si>
    <t>50mg</t>
  </si>
  <si>
    <t>50mg*12片</t>
  </si>
  <si>
    <t>华润紫竹药业有限公司</t>
  </si>
  <si>
    <t>山东达因海洋生物制药股份有限公司</t>
  </si>
  <si>
    <t>50mg*10片</t>
  </si>
  <si>
    <t>扬子江药业集团南京海陵药业有限公司</t>
  </si>
  <si>
    <t>50mg*18片</t>
  </si>
  <si>
    <t>50mg*30片</t>
  </si>
  <si>
    <t>江苏德源药业股份有限公司</t>
  </si>
  <si>
    <t>西安万隆制药股份有限公司</t>
  </si>
  <si>
    <t>生血宝合剂</t>
  </si>
  <si>
    <t>每瓶装100ml</t>
  </si>
  <si>
    <t>2瓶</t>
  </si>
  <si>
    <t>清华德人西安幸福制药有限公司</t>
  </si>
  <si>
    <t>人促红素注射液/原：重组人促红素注射液（CHO细胞）</t>
  </si>
  <si>
    <t>1ml:10000IU</t>
  </si>
  <si>
    <t>1支</t>
  </si>
  <si>
    <t>山东科兴生物制品有限公司</t>
  </si>
  <si>
    <t>深圳赛保尔生物药业有限公司</t>
  </si>
  <si>
    <t>益气健脾口服液</t>
  </si>
  <si>
    <t>每支装10ml</t>
  </si>
  <si>
    <t>10ml*30支</t>
  </si>
  <si>
    <t>广州一品红制药有限公司</t>
  </si>
  <si>
    <t>广州市联瑞制药有限公司</t>
  </si>
  <si>
    <t>复方头孢克洛胶囊</t>
  </si>
  <si>
    <t>每粒含头孢克洛250mg与溴己新8mg</t>
  </si>
  <si>
    <t>12粒</t>
  </si>
  <si>
    <t>哈尔滨誉衡制药有限公司</t>
  </si>
  <si>
    <t>尿毒清颗粒</t>
  </si>
  <si>
    <t>每袋装5g</t>
  </si>
  <si>
    <t>5g*15包</t>
  </si>
  <si>
    <t>广西玉林制药集团有限责任公司</t>
  </si>
  <si>
    <t>5g*18包</t>
  </si>
  <si>
    <t>康臣药业（霍尔果斯）有限公司（委托广州康臣药业有限公司生产）</t>
  </si>
  <si>
    <t>5g*15袋</t>
  </si>
  <si>
    <t>康臣药业（内蒙古）有限责任公司（康臣药业（霍尔果斯）有限公司</t>
  </si>
  <si>
    <t>恩替卡韦分散片</t>
  </si>
  <si>
    <t>0.5mg</t>
  </si>
  <si>
    <t>0.5mg*14片</t>
  </si>
  <si>
    <t>0.5mg*28片</t>
  </si>
  <si>
    <t>0.5mg*7片</t>
  </si>
  <si>
    <t>0.5mg*21片</t>
  </si>
  <si>
    <t>苏州东瑞制药</t>
  </si>
  <si>
    <t>苏州东瑞制药有限公司</t>
  </si>
  <si>
    <t>硝呋太尔制霉菌素阴道软膏</t>
  </si>
  <si>
    <t>硝呋太尔0.5g,制霉菌素20万单位</t>
  </si>
  <si>
    <t>1支(0.5g:20万单位)</t>
  </si>
  <si>
    <t>南京南大药业有限责任公司</t>
  </si>
  <si>
    <t>500mg：200000*6粒</t>
  </si>
  <si>
    <t>江苏万高药业股份有限公司</t>
  </si>
  <si>
    <t>银杏叶滴丸</t>
  </si>
  <si>
    <t>每丸重63mg(相当于银杏叶提取物16mg)(薄膜衣丸)</t>
  </si>
  <si>
    <t>63mg*100丸</t>
  </si>
  <si>
    <t>万邦德制药集团有限公司</t>
  </si>
  <si>
    <t>63mg*210丸</t>
  </si>
  <si>
    <t>63mg*120丸</t>
  </si>
  <si>
    <t>注射用兰索拉唑</t>
  </si>
  <si>
    <t>山东裕欣制药</t>
  </si>
  <si>
    <t>悦康药业集团有限公司</t>
  </si>
  <si>
    <t>非那雄胺片</t>
  </si>
  <si>
    <t>广东逸舒制药股份有限公司</t>
  </si>
  <si>
    <t>成都倍特药业股份有限公司</t>
  </si>
  <si>
    <t>湖南千金湘江药业股份有限公司</t>
  </si>
  <si>
    <t>5mg*60片</t>
  </si>
  <si>
    <t>南京海鲸药业股份有限公司</t>
  </si>
  <si>
    <t>达格列净片</t>
  </si>
  <si>
    <t>10mg/片</t>
  </si>
  <si>
    <t>10mg*14片</t>
  </si>
  <si>
    <t>阿斯利康制药</t>
  </si>
  <si>
    <t>江苏利泰尔药业有限公司</t>
  </si>
  <si>
    <t>以岭万洲国际制药有限公司</t>
  </si>
  <si>
    <t>利培酮口服溶液</t>
  </si>
  <si>
    <t>30ml:30mg</t>
  </si>
  <si>
    <t>比利时杨森制药公司</t>
  </si>
  <si>
    <t>马来酸依那普利叶酸片</t>
  </si>
  <si>
    <t>马来酸依那普利10mg,叶酸0.8mg</t>
  </si>
  <si>
    <t>10片</t>
  </si>
  <si>
    <t>深圳奥萨制药有限公司</t>
  </si>
  <si>
    <t>维D2磷葡钙片</t>
  </si>
  <si>
    <t>葡萄糖酸钙0.197g,磷酸氢钙0.139g,维生素D2 100单位</t>
  </si>
  <si>
    <t>60片</t>
  </si>
  <si>
    <t>华润双鹤药业股份有限公司</t>
  </si>
  <si>
    <t>90片</t>
  </si>
  <si>
    <t>阿利沙坦酯片</t>
  </si>
  <si>
    <t>240mg/片</t>
  </si>
  <si>
    <t>0.24g*7片</t>
  </si>
  <si>
    <t>洛芬待因缓释片</t>
  </si>
  <si>
    <t>布洛芬0.2g,磷酸可待因13mg</t>
  </si>
  <si>
    <t>20片</t>
  </si>
  <si>
    <t>西南药业股份有限公司</t>
  </si>
  <si>
    <t>头孢呋辛酯片</t>
  </si>
  <si>
    <t>250mg</t>
  </si>
  <si>
    <t>250mg*12片</t>
  </si>
  <si>
    <t>国药集团致君(深圳)制药有限公司</t>
  </si>
  <si>
    <t>250mg*6片</t>
  </si>
  <si>
    <t>珠海联邦制药股份有限公司中山分公司</t>
  </si>
  <si>
    <t>石药集团中诺药业（石家庄）有限公司</t>
  </si>
  <si>
    <t>匹多莫德分散片</t>
  </si>
  <si>
    <t>0.4g</t>
  </si>
  <si>
    <t>0.4g*8片</t>
  </si>
  <si>
    <t>北京金城泰尔制药有限公司</t>
  </si>
  <si>
    <t>盐酸二甲双胍片</t>
  </si>
  <si>
    <t>0.25g</t>
  </si>
  <si>
    <t>0.25g*100片</t>
  </si>
  <si>
    <t>北京京丰制药集团有限公司</t>
  </si>
  <si>
    <t>0.25g*48片</t>
  </si>
  <si>
    <t>0.25g*120片</t>
  </si>
  <si>
    <t>天津中新药业集团股份有限公司新新制药厂</t>
  </si>
  <si>
    <t>0.25g*24片</t>
  </si>
  <si>
    <t>深圳中联制药有限公司</t>
  </si>
  <si>
    <t>0.25g*20片</t>
  </si>
  <si>
    <t>中美上海施贵宝制药</t>
  </si>
  <si>
    <t>那格列奈片</t>
  </si>
  <si>
    <t>0.12g</t>
  </si>
  <si>
    <t>0.12g*24片</t>
  </si>
  <si>
    <t>天方药业有限公司</t>
  </si>
  <si>
    <t>0.12g*60片</t>
  </si>
  <si>
    <t>盐酸坦索罗辛缓释胶囊</t>
  </si>
  <si>
    <t>0.2mg</t>
  </si>
  <si>
    <t>0.2mg*20粒</t>
  </si>
  <si>
    <t>0.2mg*10粒</t>
  </si>
  <si>
    <t>安斯泰来制药（中国）有限公司</t>
  </si>
  <si>
    <t>0.2mg*7粒</t>
  </si>
  <si>
    <t>杭州康恩贝制药有限公司</t>
  </si>
  <si>
    <t>浙江海力生制药有限公司</t>
  </si>
  <si>
    <t>0.2mg*21粒</t>
  </si>
  <si>
    <t>深圳万和制药有限公司</t>
  </si>
  <si>
    <t>0.2mg*14粒</t>
  </si>
  <si>
    <t>昆明积大制药股份有限公司</t>
  </si>
  <si>
    <t>富马酸比索洛尔片</t>
  </si>
  <si>
    <t>2.5mg*10片</t>
  </si>
  <si>
    <t>北京华素制药股份有限公司</t>
  </si>
  <si>
    <t>2.5mg*18片</t>
  </si>
  <si>
    <t>阿卡波糖片</t>
  </si>
  <si>
    <t>杭州中美华东制药有限公司</t>
  </si>
  <si>
    <t>50mg*45片</t>
  </si>
  <si>
    <t>50mg*60片</t>
  </si>
  <si>
    <t>50mg*100片</t>
  </si>
  <si>
    <t>重庆药友制药有限责任公司</t>
  </si>
  <si>
    <t>胞磷胆碱钠胶囊</t>
  </si>
  <si>
    <t>0.1g</t>
  </si>
  <si>
    <t>0.1g*12粒</t>
  </si>
  <si>
    <t>齐鲁制药有限公司</t>
  </si>
  <si>
    <t>0.1g*24粒</t>
  </si>
  <si>
    <t>0.1g*42粒</t>
  </si>
  <si>
    <t>兰索拉唑肠溶片</t>
  </si>
  <si>
    <t>30mg*14片</t>
  </si>
  <si>
    <t>上海新黄河制药</t>
  </si>
  <si>
    <t>南京海辰药业股份有限公司</t>
  </si>
  <si>
    <t>奥美拉唑肠溶胶囊</t>
  </si>
  <si>
    <t>20mg*21粒</t>
  </si>
  <si>
    <t>20mg*28粒</t>
  </si>
  <si>
    <t>山东罗欣药业集团股份有限公司</t>
  </si>
  <si>
    <t>广东彼迪药业有限公司</t>
  </si>
  <si>
    <t>海南海灵化学制药有限公司</t>
  </si>
  <si>
    <t>烟台鲁银药业有限公司</t>
  </si>
  <si>
    <t>头孢克肟颗粒</t>
  </si>
  <si>
    <t>按C16H15N5O7S2计算50mg</t>
  </si>
  <si>
    <t>50mg*6袋</t>
  </si>
  <si>
    <t>国药集团致君(深圳)</t>
  </si>
  <si>
    <t>50mg*12袋</t>
  </si>
  <si>
    <t>国药集团致君（深圳）</t>
  </si>
  <si>
    <t>50mg*8袋</t>
  </si>
  <si>
    <t>广州白云山医药集团股份有限公司</t>
  </si>
  <si>
    <t>广州白云山医药集团股份有限公司白云山制药总厂</t>
  </si>
  <si>
    <t>金鸿药业股份公司</t>
  </si>
  <si>
    <t>碳酸氢钠片</t>
  </si>
  <si>
    <t>0.5g</t>
  </si>
  <si>
    <t>0.5g*100片</t>
  </si>
  <si>
    <t>上海玉瑞生物科技(安阳)药业有限公司</t>
  </si>
  <si>
    <t>天津力生制药股份有限公司</t>
  </si>
  <si>
    <t>福州海王福药制药有限公司</t>
  </si>
  <si>
    <t>多潘立酮片</t>
  </si>
  <si>
    <t>佛山手心制药有限公司</t>
  </si>
  <si>
    <t>华东医药(西安)博华制药有限公司</t>
  </si>
  <si>
    <t>10mg*36片</t>
  </si>
  <si>
    <t>山西宝泰药业有限责任公司</t>
  </si>
  <si>
    <t>西安杨森制药有限公司</t>
  </si>
  <si>
    <t>10mg*42片</t>
  </si>
  <si>
    <t>辅仁药业集团有限公司</t>
  </si>
  <si>
    <t>海南亚洲制药股份有限公司</t>
  </si>
  <si>
    <t>阿奇霉素片</t>
  </si>
  <si>
    <t>0.25g*6片</t>
  </si>
  <si>
    <t>浙江华润三九众益制药有限公司</t>
  </si>
  <si>
    <t>0.25g*12片</t>
  </si>
  <si>
    <t>玉屏风颗粒</t>
  </si>
  <si>
    <t>国药集团广东环球制药有限公司</t>
  </si>
  <si>
    <t>5g*21袋</t>
  </si>
  <si>
    <t>5g*18袋</t>
  </si>
  <si>
    <t>复方甘草口服溶液</t>
  </si>
  <si>
    <t>100ml</t>
  </si>
  <si>
    <t>上海美优制药有限公司</t>
  </si>
  <si>
    <t>广东南国药业有限公司</t>
  </si>
  <si>
    <t>广西南宁百会药业集团有限公司</t>
  </si>
  <si>
    <t>广州白云山星群药业股份有限公司</t>
  </si>
  <si>
    <t>100ML</t>
  </si>
  <si>
    <t>福州海王金象中药制药有限公司</t>
  </si>
  <si>
    <t>左氧氟沙星滴眼液</t>
  </si>
  <si>
    <t>5ml:24.4mg</t>
  </si>
  <si>
    <t>中山万汉制药有限公司</t>
  </si>
  <si>
    <t>5ml：24.4mg</t>
  </si>
  <si>
    <t>参天制药（中国）有限公司</t>
  </si>
  <si>
    <t>四川美大康华康药业有限公司</t>
  </si>
  <si>
    <t>苏州工业园区天龙制药有限公司</t>
  </si>
  <si>
    <t>血脂康胶囊</t>
  </si>
  <si>
    <t>0.3g*60粒</t>
  </si>
  <si>
    <t>北京北大维信生物科技有限公司</t>
  </si>
  <si>
    <t>0.3g*120粒</t>
  </si>
  <si>
    <t>0.3g*24粒</t>
  </si>
  <si>
    <t>小儿氨酚黄那敏颗粒</t>
  </si>
  <si>
    <t>对乙酰氨基酚0.125g,人工牛黄5mg,马来酸氯苯那敏0.5mg</t>
  </si>
  <si>
    <t>10袋</t>
  </si>
  <si>
    <t>华润三九（北京）药业有限公司</t>
  </si>
  <si>
    <t>12袋</t>
  </si>
  <si>
    <t>哈药集团制药六厂</t>
  </si>
  <si>
    <t>9袋</t>
  </si>
  <si>
    <t>安琪酵母股份有限公司药业分公司</t>
  </si>
  <si>
    <t>山西振东制药</t>
  </si>
  <si>
    <t>深圳海王药业有限公司</t>
  </si>
  <si>
    <t>15袋</t>
  </si>
  <si>
    <t>威海华新药业集团有限公司</t>
  </si>
  <si>
    <t>20袋</t>
  </si>
  <si>
    <t>广东宏远集团药业</t>
  </si>
  <si>
    <t>武汉东信医药科技有限责任公司</t>
  </si>
  <si>
    <t>16袋</t>
  </si>
  <si>
    <t>美洛昔康片</t>
  </si>
  <si>
    <t>7.5mg</t>
  </si>
  <si>
    <t>7.5mg*7片</t>
  </si>
  <si>
    <t>上海勃林格殷格翰药业有限公司</t>
  </si>
  <si>
    <t>7.5mg*30片</t>
  </si>
  <si>
    <t>江苏飞马药业有限公司</t>
  </si>
  <si>
    <t>7.5mg*20片</t>
  </si>
  <si>
    <t>宁夏康亚药业股份有限公司</t>
  </si>
  <si>
    <t>湖南明瑞制药股份有限公司</t>
  </si>
  <si>
    <t>羧甲司坦口服溶液</t>
  </si>
  <si>
    <t>10ml：0.5g</t>
  </si>
  <si>
    <t>10支</t>
  </si>
  <si>
    <t>北京诚济制药股份有限公司</t>
  </si>
  <si>
    <t>广州白云山医药集团股份公司白云山制药总厂</t>
  </si>
  <si>
    <t>阿莫西林胶囊</t>
  </si>
  <si>
    <t>0.25g*20粒</t>
  </si>
  <si>
    <t>四川峨嵋山药业有限公司</t>
  </si>
  <si>
    <t>0.25g*50粒</t>
  </si>
  <si>
    <t>安徽安科恒益药业有限公司</t>
  </si>
  <si>
    <t>0.25g*24粒</t>
  </si>
  <si>
    <t>海南通用三洋药业</t>
  </si>
  <si>
    <t>海口奇力制药股份有限公司</t>
  </si>
  <si>
    <t>0.25g*36粒</t>
  </si>
  <si>
    <t>山西兰花药业股份有限公司</t>
  </si>
  <si>
    <t>奥氮平片</t>
  </si>
  <si>
    <t>宜昌东阳光长江药业股份有限公司</t>
  </si>
  <si>
    <t>四磨汤口服液</t>
  </si>
  <si>
    <t>湖南汉森制药股份有限公司</t>
  </si>
  <si>
    <t>10ml*8支</t>
  </si>
  <si>
    <t>10ml*18支</t>
  </si>
  <si>
    <t>盐酸氨溴索分散片</t>
  </si>
  <si>
    <t>30mg*50片</t>
  </si>
  <si>
    <t>山西仟源医药集团股份有限公司</t>
  </si>
  <si>
    <t>替米沙坦片</t>
  </si>
  <si>
    <t>40mg</t>
  </si>
  <si>
    <t>40mg*28片</t>
  </si>
  <si>
    <t>浙江金立源药业有限公司</t>
  </si>
  <si>
    <t>40mg*24片</t>
  </si>
  <si>
    <t>北京双鹭药业股份有限公司</t>
  </si>
  <si>
    <t>辛伐他汀片</t>
  </si>
  <si>
    <t>20mg*21片</t>
  </si>
  <si>
    <t>醋酸泼尼松片</t>
  </si>
  <si>
    <t>5mg*1000片</t>
  </si>
  <si>
    <t>5mg*100片</t>
  </si>
  <si>
    <t>华中药业股份有限公司</t>
  </si>
  <si>
    <t>安徽金太阳生化药业有限公司</t>
  </si>
  <si>
    <t>浙江仙琚制药股份有限公司</t>
  </si>
  <si>
    <t>遂成药业股份有限公司</t>
  </si>
  <si>
    <t>上海金不换兰考制药有限公司</t>
  </si>
  <si>
    <t>辰欣药业股份有限公司</t>
  </si>
  <si>
    <t>缬沙坦胶囊</t>
  </si>
  <si>
    <t>80mg</t>
  </si>
  <si>
    <t>80mg*28粒</t>
  </si>
  <si>
    <t>80mg*7粒</t>
  </si>
  <si>
    <t>北京诺华制药有限公司</t>
  </si>
  <si>
    <t>80mg*30粒</t>
  </si>
  <si>
    <t>80mg*36粒</t>
  </si>
  <si>
    <t>氯雷他定片</t>
  </si>
  <si>
    <t>10mg*24片</t>
  </si>
  <si>
    <t>万特制药(海南）有限公司</t>
  </si>
  <si>
    <t>三门峡赛诺维制药有限公司</t>
  </si>
  <si>
    <t>10mg*12片</t>
  </si>
  <si>
    <t>扬子江药业集团上海海尼药业有限公司</t>
  </si>
  <si>
    <t>拜耳医药保健有限公司启东分公司</t>
  </si>
  <si>
    <t>10mg*6片</t>
  </si>
  <si>
    <t>海南新世通制药有限公司</t>
  </si>
  <si>
    <t>磷酸奥司他韦胶囊</t>
  </si>
  <si>
    <t>75mg*2粒</t>
  </si>
  <si>
    <t>75mg*6粒</t>
  </si>
  <si>
    <t>75mg*10粒</t>
  </si>
  <si>
    <t>75mg*30粒</t>
  </si>
  <si>
    <t>广东东阳光药业股份有限公司</t>
  </si>
  <si>
    <t>江苏诺泰澳赛诺生物制药股份有限公司</t>
  </si>
  <si>
    <t>75mg*20粒</t>
  </si>
  <si>
    <t>维生素B6片</t>
  </si>
  <si>
    <t>10mg*100片</t>
  </si>
  <si>
    <t>广东恒健制药有限公司</t>
  </si>
  <si>
    <t>杭州民生药业股份有限公司</t>
  </si>
  <si>
    <t>安徽环球药业有限公司</t>
  </si>
  <si>
    <t>氨酚伪麻那敏分散片(Ⅲ)</t>
  </si>
  <si>
    <t>每片含对乙酰氨基酚80mg、 盐酸伪麻黄碱7.5mg、 马来酸氯苯那敏0.5mg</t>
  </si>
  <si>
    <t>12片</t>
  </si>
  <si>
    <t>山西皇城相府药业股份有限公司</t>
  </si>
  <si>
    <t>24片</t>
  </si>
  <si>
    <t>36片</t>
  </si>
  <si>
    <t>磷酸奥司他韦颗粒</t>
  </si>
  <si>
    <t>15mg*10袋</t>
  </si>
  <si>
    <t>25mg*10袋</t>
  </si>
  <si>
    <t>硫酸羟氯喹片</t>
  </si>
  <si>
    <t>200mg</t>
  </si>
  <si>
    <t>200mg*24片</t>
  </si>
  <si>
    <t>江苏知原药业股份有限公司</t>
  </si>
  <si>
    <t>5mg*18片</t>
  </si>
  <si>
    <t>默克制药(江苏)有限公司</t>
  </si>
  <si>
    <t>左氧氟沙星片</t>
  </si>
  <si>
    <t>0.5g*28片</t>
  </si>
  <si>
    <t>长春海悦药业股份有限公司</t>
  </si>
  <si>
    <t>0.5g*10片</t>
  </si>
  <si>
    <t>0.5g*4片</t>
  </si>
  <si>
    <t>北京吉洛华制药有限公司</t>
  </si>
  <si>
    <t>天丹通络片</t>
  </si>
  <si>
    <t>0.415g</t>
  </si>
  <si>
    <t>0.415g*60片</t>
  </si>
  <si>
    <t>山东凤凰制药股份有限公司</t>
  </si>
  <si>
    <t>沙库巴曲缬沙坦钠片</t>
  </si>
  <si>
    <t>200mg*7片</t>
  </si>
  <si>
    <t>丙戊酸镁缓释片</t>
  </si>
  <si>
    <t>湖南省湘中制药有限公司</t>
  </si>
  <si>
    <t>/</t>
  </si>
  <si>
    <t>0.25g*60片</t>
  </si>
  <si>
    <t>二甲双胍格列本脲片(Ⅱ)</t>
  </si>
  <si>
    <t>每片含盐酸二甲双胍250mg与格列本脲2.5mg</t>
  </si>
  <si>
    <t>亚宝药业四川制药有限公司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</si>
</sst>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36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>
      <alignment vertical="center"/>
    </xf>
    <xf numFmtId="44" fontId="6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  <xf numFmtId="42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4" borderId="7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8">
      <alignment vertical="center"/>
    </xf>
    <xf numFmtId="0" fontId="13" fillId="0" borderId="8">
      <alignment vertical="center"/>
    </xf>
    <xf numFmtId="0" fontId="14" fillId="0" borderId="9">
      <alignment vertical="center"/>
    </xf>
    <xf numFmtId="0" fontId="14" fillId="0" borderId="0">
      <alignment vertical="center"/>
    </xf>
    <xf numFmtId="0" fontId="15" fillId="5" borderId="10">
      <alignment vertical="center"/>
    </xf>
    <xf numFmtId="0" fontId="16" fillId="6" borderId="11">
      <alignment vertical="center"/>
    </xf>
    <xf numFmtId="0" fontId="17" fillId="6" borderId="10">
      <alignment vertical="center"/>
    </xf>
    <xf numFmtId="0" fontId="18" fillId="7" borderId="12">
      <alignment vertical="center"/>
    </xf>
    <xf numFmtId="0" fontId="19" fillId="0" borderId="13">
      <alignment vertical="center"/>
    </xf>
    <xf numFmtId="0" fontId="20" fillId="0" borderId="14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4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4" fillId="2" borderId="0">
      <alignment vertical="center"/>
    </xf>
    <xf numFmtId="0" fontId="24" fillId="14" borderId="0">
      <alignment vertical="center"/>
    </xf>
    <xf numFmtId="0" fontId="25" fillId="15" borderId="0">
      <alignment vertical="center"/>
    </xf>
    <xf numFmtId="0" fontId="25" fillId="16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4" fillId="21" borderId="0">
      <alignment vertical="center"/>
    </xf>
    <xf numFmtId="0" fontId="24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  <xf numFmtId="0" fontId="24" fillId="33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Alignment="1">
      <alignment vertical="center"/>
    </xf>
    <xf numFmtId="0" fontId="1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/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0" borderId="4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4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4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Preset3_Accent1" defaultPivotStyle="PivotStylePreset2_Accent1 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" xr9:uid="{DE5687B7-AC72-44E7-BC3D-84867E06B52C}"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413"/>
  <sheetViews>
    <sheetView tabSelected="1" zoomScale="80" zoomScaleNormal="80" workbookViewId="0">
      <pane xSplit="5" ySplit="2" topLeftCell="F7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3.5"/>
  <cols>
    <col min="1" max="6" width="9" style="1" customWidth="1"/>
    <col min="7" max="7" width="9.33333333333333" style="1" customWidth="1"/>
    <col min="8" max="32" width="9" style="1" customWidth="1"/>
    <col min="33" max="33" width="9.33333333333333" style="1" customWidth="1"/>
    <col min="34" max="16384" width="9" style="1" customWidth="1"/>
  </cols>
  <sheetData>
    <row r="1" ht="46.5" customHeight="1" spans="1:5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20"/>
    </row>
    <row r="2" ht="108" customHeight="1" spans="1:5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6" t="s">
        <v>35</v>
      </c>
      <c r="AJ2" s="6" t="s">
        <v>36</v>
      </c>
      <c r="AK2" s="6" t="s">
        <v>37</v>
      </c>
      <c r="AL2" s="6" t="s">
        <v>38</v>
      </c>
      <c r="AM2" s="6" t="s">
        <v>39</v>
      </c>
      <c r="AN2" s="6" t="s">
        <v>40</v>
      </c>
      <c r="AO2" s="6" t="s">
        <v>41</v>
      </c>
      <c r="AP2" s="6" t="s">
        <v>42</v>
      </c>
      <c r="AQ2" s="6" t="s">
        <v>43</v>
      </c>
      <c r="AR2" s="6" t="s">
        <v>44</v>
      </c>
      <c r="AS2" s="6" t="s">
        <v>45</v>
      </c>
      <c r="AT2" s="6" t="s">
        <v>46</v>
      </c>
      <c r="AU2" s="6" t="s">
        <v>47</v>
      </c>
      <c r="AV2" s="6" t="s">
        <v>48</v>
      </c>
      <c r="AW2" s="6" t="s">
        <v>49</v>
      </c>
      <c r="AX2" s="6" t="s">
        <v>50</v>
      </c>
      <c r="AY2" s="6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6" t="s">
        <v>56</v>
      </c>
      <c r="BE2" s="6" t="s">
        <v>57</v>
      </c>
    </row>
    <row r="3" ht="54" customHeight="1" spans="1:57">
      <c r="A3" s="7">
        <v>1</v>
      </c>
      <c r="B3" s="7" t="s">
        <v>58</v>
      </c>
      <c r="C3" s="7" t="s">
        <v>59</v>
      </c>
      <c r="D3" s="7" t="s">
        <v>60</v>
      </c>
      <c r="E3" s="7" t="s">
        <v>61</v>
      </c>
      <c r="F3" s="8">
        <f t="shared" ref="F3:F12" si="0">MIN(H3:BE3)</f>
        <v>106</v>
      </c>
      <c r="G3" s="8">
        <f t="shared" ref="G3:G12" si="1">MAX(H3:BE3)</f>
        <v>125.9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>
        <v>106</v>
      </c>
      <c r="AL3" s="8">
        <v>106</v>
      </c>
      <c r="AM3" s="8">
        <v>106</v>
      </c>
      <c r="AN3" s="8">
        <v>106</v>
      </c>
      <c r="AO3" s="8">
        <v>106</v>
      </c>
      <c r="AP3" s="8">
        <v>106</v>
      </c>
      <c r="AQ3" s="8">
        <v>106</v>
      </c>
      <c r="AR3" s="8">
        <v>106</v>
      </c>
      <c r="AS3" s="8">
        <v>106</v>
      </c>
      <c r="AT3" s="8"/>
      <c r="AU3" s="8"/>
      <c r="AV3" s="8">
        <v>109.1</v>
      </c>
      <c r="AW3" s="8"/>
      <c r="AX3" s="8"/>
      <c r="AY3" s="8">
        <v>106</v>
      </c>
      <c r="AZ3" s="8">
        <v>106</v>
      </c>
      <c r="BA3" s="8">
        <v>125.9</v>
      </c>
      <c r="BB3" s="8">
        <v>125.9</v>
      </c>
      <c r="BC3" s="8"/>
      <c r="BD3" s="8"/>
      <c r="BE3" s="8"/>
    </row>
    <row r="4" ht="54" customHeight="1" spans="1:57">
      <c r="A4" s="9"/>
      <c r="B4" s="9"/>
      <c r="C4" s="9"/>
      <c r="D4" s="7" t="s">
        <v>62</v>
      </c>
      <c r="E4" s="7" t="s">
        <v>61</v>
      </c>
      <c r="F4" s="8">
        <f t="shared" si="0"/>
        <v>22.239</v>
      </c>
      <c r="G4" s="8">
        <f t="shared" si="1"/>
        <v>31.9</v>
      </c>
      <c r="H4" s="8">
        <v>22.24</v>
      </c>
      <c r="I4" s="8"/>
      <c r="J4" s="8"/>
      <c r="K4" s="8"/>
      <c r="L4" s="8"/>
      <c r="M4" s="8">
        <v>22.239</v>
      </c>
      <c r="N4" s="8"/>
      <c r="O4" s="8"/>
      <c r="P4" s="8"/>
      <c r="Q4" s="8"/>
      <c r="R4" s="8"/>
      <c r="S4" s="8">
        <v>22.24</v>
      </c>
      <c r="T4" s="8"/>
      <c r="U4" s="8"/>
      <c r="V4" s="8"/>
      <c r="W4" s="8">
        <v>22.24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>
        <v>27.8</v>
      </c>
      <c r="AL4" s="8">
        <v>27.8</v>
      </c>
      <c r="AM4" s="8">
        <v>27.8</v>
      </c>
      <c r="AN4" s="8">
        <v>27.8</v>
      </c>
      <c r="AO4" s="8">
        <v>27.8</v>
      </c>
      <c r="AP4" s="8">
        <v>27.8</v>
      </c>
      <c r="AQ4" s="8">
        <v>27.8</v>
      </c>
      <c r="AR4" s="8">
        <v>27.8</v>
      </c>
      <c r="AS4" s="8">
        <v>27.8</v>
      </c>
      <c r="AT4" s="8"/>
      <c r="AU4" s="8"/>
      <c r="AV4" s="8"/>
      <c r="AW4" s="8"/>
      <c r="AX4" s="8"/>
      <c r="AY4" s="8"/>
      <c r="AZ4" s="8"/>
      <c r="BA4" s="8">
        <v>31.9</v>
      </c>
      <c r="BB4" s="8"/>
      <c r="BC4" s="8"/>
      <c r="BD4" s="8"/>
      <c r="BE4" s="8"/>
    </row>
    <row r="5" ht="40.5" customHeight="1" spans="1:57">
      <c r="A5" s="9"/>
      <c r="B5" s="9"/>
      <c r="C5" s="9"/>
      <c r="D5" s="10" t="s">
        <v>63</v>
      </c>
      <c r="E5" s="10" t="s">
        <v>64</v>
      </c>
      <c r="F5" s="8">
        <f t="shared" si="0"/>
        <v>4.76</v>
      </c>
      <c r="G5" s="8">
        <f t="shared" si="1"/>
        <v>4.76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>
        <v>4.76</v>
      </c>
      <c r="AF5" s="8"/>
      <c r="AG5" s="8"/>
      <c r="AH5" s="8">
        <v>4.76</v>
      </c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ht="40.5" customHeight="1" spans="1:57">
      <c r="A6" s="9"/>
      <c r="B6" s="9"/>
      <c r="C6" s="9"/>
      <c r="D6" s="10" t="s">
        <v>62</v>
      </c>
      <c r="E6" s="10" t="s">
        <v>64</v>
      </c>
      <c r="F6" s="8">
        <f t="shared" si="0"/>
        <v>2.38</v>
      </c>
      <c r="G6" s="8">
        <f t="shared" si="1"/>
        <v>4.8</v>
      </c>
      <c r="H6" s="8">
        <v>2.38</v>
      </c>
      <c r="I6" s="8">
        <v>2.38</v>
      </c>
      <c r="J6" s="8">
        <v>2.38</v>
      </c>
      <c r="K6" s="8">
        <v>2.38</v>
      </c>
      <c r="L6" s="8">
        <v>2.38</v>
      </c>
      <c r="M6" s="8">
        <v>2.38</v>
      </c>
      <c r="N6" s="8">
        <v>2.38</v>
      </c>
      <c r="O6" s="8">
        <v>2.38</v>
      </c>
      <c r="P6" s="8">
        <v>2.38</v>
      </c>
      <c r="Q6" s="8">
        <v>2.38</v>
      </c>
      <c r="R6" s="8">
        <v>2.38</v>
      </c>
      <c r="S6" s="8">
        <v>2.38</v>
      </c>
      <c r="T6" s="8">
        <v>2.38</v>
      </c>
      <c r="U6" s="8">
        <v>2.38</v>
      </c>
      <c r="V6" s="8"/>
      <c r="W6" s="8">
        <v>2.38</v>
      </c>
      <c r="X6" s="8"/>
      <c r="Y6" s="8">
        <v>2.38</v>
      </c>
      <c r="Z6" s="8"/>
      <c r="AA6" s="8">
        <v>2.38</v>
      </c>
      <c r="AB6" s="8">
        <v>2.38</v>
      </c>
      <c r="AC6" s="8"/>
      <c r="AD6" s="8">
        <v>2.38</v>
      </c>
      <c r="AE6" s="8"/>
      <c r="AF6" s="8"/>
      <c r="AG6" s="8"/>
      <c r="AH6" s="8"/>
      <c r="AI6" s="8">
        <v>2.38</v>
      </c>
      <c r="AJ6" s="8">
        <v>2.74</v>
      </c>
      <c r="AK6" s="8">
        <v>4.8</v>
      </c>
      <c r="AL6" s="8">
        <v>4.8</v>
      </c>
      <c r="AM6" s="8">
        <v>4.8</v>
      </c>
      <c r="AN6" s="8">
        <v>4.8</v>
      </c>
      <c r="AO6" s="8">
        <v>4.8</v>
      </c>
      <c r="AP6" s="8">
        <v>4.8</v>
      </c>
      <c r="AQ6" s="8">
        <v>4.8</v>
      </c>
      <c r="AR6" s="8">
        <v>4.8</v>
      </c>
      <c r="AS6" s="8">
        <v>4.8</v>
      </c>
      <c r="AT6" s="8"/>
      <c r="AU6" s="8"/>
      <c r="AV6" s="8">
        <v>4.8</v>
      </c>
      <c r="AW6" s="8">
        <v>4.8</v>
      </c>
      <c r="AX6" s="8">
        <v>4.8</v>
      </c>
      <c r="AY6" s="8">
        <v>4.5</v>
      </c>
      <c r="AZ6" s="8">
        <v>4.5</v>
      </c>
      <c r="BA6" s="8">
        <v>4.8</v>
      </c>
      <c r="BB6" s="8">
        <v>4.8</v>
      </c>
      <c r="BC6" s="8">
        <v>4.3</v>
      </c>
      <c r="BD6" s="8">
        <v>4.3</v>
      </c>
      <c r="BE6" s="8"/>
    </row>
    <row r="7" ht="40.5" customHeight="1" spans="1:57">
      <c r="A7" s="9"/>
      <c r="B7" s="9"/>
      <c r="C7" s="9"/>
      <c r="D7" s="7" t="s">
        <v>62</v>
      </c>
      <c r="E7" s="7" t="s">
        <v>65</v>
      </c>
      <c r="F7" s="8">
        <f t="shared" si="0"/>
        <v>15.1</v>
      </c>
      <c r="G7" s="8">
        <f t="shared" si="1"/>
        <v>18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>
        <v>18</v>
      </c>
      <c r="AL7" s="8">
        <v>18</v>
      </c>
      <c r="AM7" s="8">
        <v>18</v>
      </c>
      <c r="AN7" s="8">
        <v>18</v>
      </c>
      <c r="AO7" s="8">
        <v>18</v>
      </c>
      <c r="AP7" s="8">
        <v>18</v>
      </c>
      <c r="AQ7" s="8">
        <v>18</v>
      </c>
      <c r="AR7" s="8">
        <v>18</v>
      </c>
      <c r="AS7" s="8">
        <v>18</v>
      </c>
      <c r="AT7" s="8"/>
      <c r="AU7" s="8"/>
      <c r="AV7" s="8"/>
      <c r="AW7" s="8">
        <v>15.1</v>
      </c>
      <c r="AX7" s="8"/>
      <c r="AY7" s="8"/>
      <c r="AZ7" s="8"/>
      <c r="BA7" s="8"/>
      <c r="BB7" s="8"/>
      <c r="BC7" s="8"/>
      <c r="BD7" s="8"/>
      <c r="BE7" s="8"/>
    </row>
    <row r="8" ht="27" customHeight="1" spans="1:57">
      <c r="A8" s="9"/>
      <c r="B8" s="9"/>
      <c r="C8" s="9"/>
      <c r="D8" s="7" t="s">
        <v>66</v>
      </c>
      <c r="E8" s="7" t="s">
        <v>67</v>
      </c>
      <c r="F8" s="8">
        <f t="shared" si="0"/>
        <v>3.81</v>
      </c>
      <c r="G8" s="8">
        <f t="shared" si="1"/>
        <v>14</v>
      </c>
      <c r="H8" s="8"/>
      <c r="I8" s="8"/>
      <c r="J8" s="8"/>
      <c r="K8" s="8"/>
      <c r="L8" s="8"/>
      <c r="M8" s="8"/>
      <c r="N8" s="8"/>
      <c r="O8" s="8">
        <v>3.81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>
        <v>14</v>
      </c>
    </row>
    <row r="9" ht="27" customHeight="1" spans="1:57">
      <c r="A9" s="11">
        <v>2</v>
      </c>
      <c r="B9" s="11" t="s">
        <v>68</v>
      </c>
      <c r="C9" s="11" t="s">
        <v>69</v>
      </c>
      <c r="D9" s="11" t="s">
        <v>70</v>
      </c>
      <c r="E9" s="11" t="s">
        <v>71</v>
      </c>
      <c r="F9" s="12">
        <f t="shared" si="0"/>
        <v>83.7</v>
      </c>
      <c r="G9" s="12">
        <f t="shared" si="1"/>
        <v>83.7</v>
      </c>
      <c r="H9" s="12">
        <v>83.7</v>
      </c>
      <c r="I9" s="12">
        <v>83.7</v>
      </c>
      <c r="J9" s="12">
        <f>2.79*30</f>
        <v>83.7</v>
      </c>
      <c r="K9" s="12">
        <v>83.7</v>
      </c>
      <c r="L9" s="12">
        <v>83.7</v>
      </c>
      <c r="M9" s="12">
        <v>83.7</v>
      </c>
      <c r="N9" s="12">
        <v>83.7</v>
      </c>
      <c r="O9" s="12">
        <v>83.7</v>
      </c>
      <c r="P9" s="12">
        <v>83.7</v>
      </c>
      <c r="Q9" s="12">
        <v>83.7</v>
      </c>
      <c r="R9" s="12">
        <v>83.7</v>
      </c>
      <c r="S9" s="12">
        <v>83.7</v>
      </c>
      <c r="T9" s="12">
        <v>83.7</v>
      </c>
      <c r="U9" s="12">
        <v>83.7</v>
      </c>
      <c r="V9" s="12"/>
      <c r="W9" s="12">
        <v>83.7</v>
      </c>
      <c r="X9" s="12"/>
      <c r="Y9" s="12">
        <v>83.7</v>
      </c>
      <c r="Z9" s="12"/>
      <c r="AA9" s="12">
        <v>83.7</v>
      </c>
      <c r="AB9" s="12">
        <v>83.7</v>
      </c>
      <c r="AC9" s="12">
        <v>83.7</v>
      </c>
      <c r="AD9" s="12">
        <v>83.7</v>
      </c>
      <c r="AE9" s="12"/>
      <c r="AF9" s="12"/>
      <c r="AG9" s="12"/>
      <c r="AH9" s="12">
        <v>83.7</v>
      </c>
      <c r="AI9" s="12">
        <v>83.7</v>
      </c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</row>
    <row r="10" ht="54" customHeight="1" spans="1:57">
      <c r="A10" s="9"/>
      <c r="B10" s="9"/>
      <c r="C10" s="9"/>
      <c r="D10" s="11" t="s">
        <v>70</v>
      </c>
      <c r="E10" s="11" t="s">
        <v>72</v>
      </c>
      <c r="F10" s="12">
        <f t="shared" si="0"/>
        <v>228.3</v>
      </c>
      <c r="G10" s="12">
        <f t="shared" si="1"/>
        <v>446.36</v>
      </c>
      <c r="H10" s="12">
        <v>388.11</v>
      </c>
      <c r="I10" s="12"/>
      <c r="J10" s="12">
        <f>12.94*30</f>
        <v>388.2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>
        <v>446.36</v>
      </c>
      <c r="AH10" s="12"/>
      <c r="AI10" s="12">
        <v>228.3</v>
      </c>
      <c r="AJ10" s="12">
        <v>446.33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</row>
    <row r="11" ht="54" customHeight="1" spans="1:57">
      <c r="A11" s="9"/>
      <c r="B11" s="9"/>
      <c r="C11" s="9"/>
      <c r="D11" s="11" t="s">
        <v>73</v>
      </c>
      <c r="E11" s="11" t="s">
        <v>72</v>
      </c>
      <c r="F11" s="12">
        <f t="shared" si="0"/>
        <v>75.5</v>
      </c>
      <c r="G11" s="12">
        <f t="shared" si="1"/>
        <v>76.1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>
        <v>75.5</v>
      </c>
      <c r="AL11" s="12">
        <v>75.5</v>
      </c>
      <c r="AM11" s="12">
        <v>75.5</v>
      </c>
      <c r="AN11" s="12">
        <v>75.5</v>
      </c>
      <c r="AO11" s="12">
        <v>75.5</v>
      </c>
      <c r="AP11" s="12">
        <v>75.5</v>
      </c>
      <c r="AQ11" s="12">
        <v>75.5</v>
      </c>
      <c r="AR11" s="12">
        <v>75.5</v>
      </c>
      <c r="AS11" s="12">
        <v>75.5</v>
      </c>
      <c r="AT11" s="12"/>
      <c r="AU11" s="12"/>
      <c r="AV11" s="12">
        <v>75.5</v>
      </c>
      <c r="AW11" s="12">
        <v>75.9</v>
      </c>
      <c r="AX11" s="12">
        <v>75.5</v>
      </c>
      <c r="AY11" s="12"/>
      <c r="AZ11" s="12">
        <v>76.1</v>
      </c>
      <c r="BA11" s="12">
        <v>75.5</v>
      </c>
      <c r="BB11" s="12"/>
      <c r="BC11" s="12"/>
      <c r="BD11" s="12">
        <v>76.1</v>
      </c>
      <c r="BE11" s="12"/>
    </row>
    <row r="12" s="1" customFormat="1" ht="54" customHeight="1" spans="1:57">
      <c r="A12" s="13"/>
      <c r="B12" s="13"/>
      <c r="C12" s="13"/>
      <c r="D12" s="11" t="s">
        <v>73</v>
      </c>
      <c r="E12" s="11" t="s">
        <v>74</v>
      </c>
      <c r="F12" s="12">
        <f t="shared" si="0"/>
        <v>41.58</v>
      </c>
      <c r="G12" s="12">
        <f t="shared" si="1"/>
        <v>41.58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>
        <v>41.58</v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="2" customFormat="1" ht="40.5" customHeight="1" spans="1:57">
      <c r="A13" s="14">
        <v>3</v>
      </c>
      <c r="B13" s="14" t="s">
        <v>75</v>
      </c>
      <c r="C13" s="14" t="s">
        <v>76</v>
      </c>
      <c r="D13" s="14" t="s">
        <v>77</v>
      </c>
      <c r="E13" s="14" t="s">
        <v>78</v>
      </c>
      <c r="F13" s="15">
        <f t="shared" ref="F13:F32" si="2">MIN(H13:BE13)</f>
        <v>4.72</v>
      </c>
      <c r="G13" s="15">
        <f t="shared" ref="G13:G32" si="3">MAX(H13:BE13)</f>
        <v>4.72</v>
      </c>
      <c r="H13" s="15"/>
      <c r="I13" s="15"/>
      <c r="J13" s="15"/>
      <c r="K13" s="15"/>
      <c r="L13" s="15"/>
      <c r="M13" s="15"/>
      <c r="N13" s="15"/>
      <c r="O13" s="15"/>
      <c r="P13" s="15">
        <v>4.72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="2" customFormat="1" ht="40.5" customHeight="1" spans="1:57">
      <c r="A14" s="16"/>
      <c r="B14" s="16"/>
      <c r="C14" s="16"/>
      <c r="D14" s="14" t="s">
        <v>79</v>
      </c>
      <c r="E14" s="14" t="s">
        <v>80</v>
      </c>
      <c r="F14" s="15">
        <f t="shared" si="2"/>
        <v>3.28</v>
      </c>
      <c r="G14" s="15">
        <f t="shared" si="3"/>
        <v>3.28</v>
      </c>
      <c r="H14" s="15"/>
      <c r="I14" s="15"/>
      <c r="J14" s="15"/>
      <c r="K14" s="15"/>
      <c r="L14" s="15"/>
      <c r="M14" s="15"/>
      <c r="N14" s="15"/>
      <c r="O14" s="15">
        <v>3.28</v>
      </c>
      <c r="P14" s="15"/>
      <c r="Q14" s="15">
        <v>3.28</v>
      </c>
      <c r="R14" s="15"/>
      <c r="S14" s="15">
        <v>3.28</v>
      </c>
      <c r="T14" s="15"/>
      <c r="U14" s="15"/>
      <c r="V14" s="15"/>
      <c r="W14" s="15">
        <v>3.28</v>
      </c>
      <c r="X14" s="15"/>
      <c r="Y14" s="15"/>
      <c r="Z14" s="15"/>
      <c r="AA14" s="15"/>
      <c r="AB14" s="15">
        <v>3.28</v>
      </c>
      <c r="AC14" s="15"/>
      <c r="AD14" s="15">
        <v>3.28</v>
      </c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="2" customFormat="1" ht="67.5" customHeight="1" spans="1:57">
      <c r="A15" s="16"/>
      <c r="B15" s="16"/>
      <c r="C15" s="16"/>
      <c r="D15" s="14" t="s">
        <v>81</v>
      </c>
      <c r="E15" s="14" t="s">
        <v>82</v>
      </c>
      <c r="F15" s="15">
        <f t="shared" si="2"/>
        <v>17.5</v>
      </c>
      <c r="G15" s="15">
        <f t="shared" si="3"/>
        <v>17.5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v>17.5</v>
      </c>
      <c r="AL15" s="15">
        <v>17.5</v>
      </c>
      <c r="AM15" s="15">
        <v>17.5</v>
      </c>
      <c r="AN15" s="15">
        <v>17.5</v>
      </c>
      <c r="AO15" s="15">
        <v>17.5</v>
      </c>
      <c r="AP15" s="15">
        <v>17.5</v>
      </c>
      <c r="AQ15" s="15">
        <v>17.5</v>
      </c>
      <c r="AR15" s="15">
        <v>17.5</v>
      </c>
      <c r="AS15" s="15">
        <v>17.5</v>
      </c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="2" customFormat="1" ht="67.5" customHeight="1" spans="1:57">
      <c r="A16" s="16"/>
      <c r="B16" s="16"/>
      <c r="C16" s="16"/>
      <c r="D16" s="14" t="s">
        <v>77</v>
      </c>
      <c r="E16" s="14" t="s">
        <v>82</v>
      </c>
      <c r="F16" s="15">
        <f t="shared" si="2"/>
        <v>4.72</v>
      </c>
      <c r="G16" s="15">
        <f t="shared" si="3"/>
        <v>11.73</v>
      </c>
      <c r="H16" s="15">
        <v>4.72</v>
      </c>
      <c r="I16" s="15">
        <v>4.72</v>
      </c>
      <c r="J16" s="15">
        <v>4.72</v>
      </c>
      <c r="K16" s="15">
        <v>4.72</v>
      </c>
      <c r="L16" s="15">
        <v>8.4</v>
      </c>
      <c r="M16" s="15">
        <v>4.72</v>
      </c>
      <c r="N16" s="15">
        <v>4.72</v>
      </c>
      <c r="O16" s="15">
        <v>4.72</v>
      </c>
      <c r="P16" s="15"/>
      <c r="Q16" s="15"/>
      <c r="R16" s="15">
        <v>4.72</v>
      </c>
      <c r="S16" s="15"/>
      <c r="T16" s="15"/>
      <c r="U16" s="15">
        <v>4.72</v>
      </c>
      <c r="V16" s="15">
        <v>4.72</v>
      </c>
      <c r="W16" s="15"/>
      <c r="X16" s="15"/>
      <c r="Y16" s="15"/>
      <c r="Z16" s="15"/>
      <c r="AA16" s="15"/>
      <c r="AB16" s="15"/>
      <c r="AC16" s="15"/>
      <c r="AD16" s="15"/>
      <c r="AE16" s="15">
        <v>4.72</v>
      </c>
      <c r="AF16" s="15"/>
      <c r="AG16" s="15"/>
      <c r="AH16" s="15"/>
      <c r="AI16" s="15">
        <v>4.72</v>
      </c>
      <c r="AJ16" s="15">
        <v>11.73</v>
      </c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="2" customFormat="1" ht="40.5" customHeight="1" spans="1:57">
      <c r="A17" s="16"/>
      <c r="B17" s="16"/>
      <c r="C17" s="16"/>
      <c r="D17" s="14" t="s">
        <v>83</v>
      </c>
      <c r="E17" s="14" t="s">
        <v>84</v>
      </c>
      <c r="F17" s="15">
        <f t="shared" si="2"/>
        <v>13.1</v>
      </c>
      <c r="G17" s="15">
        <f t="shared" si="3"/>
        <v>13.1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>
        <v>13.1</v>
      </c>
    </row>
    <row r="18" s="2" customFormat="1" ht="40.5" customHeight="1" spans="1:57">
      <c r="A18" s="16"/>
      <c r="B18" s="16"/>
      <c r="C18" s="16"/>
      <c r="D18" s="14" t="s">
        <v>83</v>
      </c>
      <c r="E18" s="14" t="s">
        <v>85</v>
      </c>
      <c r="F18" s="15">
        <f t="shared" si="2"/>
        <v>14</v>
      </c>
      <c r="G18" s="15">
        <f t="shared" si="3"/>
        <v>32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>
        <v>32</v>
      </c>
      <c r="AV18" s="15"/>
      <c r="AW18" s="15"/>
      <c r="AX18" s="15"/>
      <c r="AY18" s="15"/>
      <c r="AZ18" s="15"/>
      <c r="BA18" s="15"/>
      <c r="BB18" s="15"/>
      <c r="BC18" s="15"/>
      <c r="BD18" s="15"/>
      <c r="BE18" s="15">
        <v>14</v>
      </c>
    </row>
    <row r="19" s="2" customFormat="1" ht="40.5" customHeight="1" spans="1:57">
      <c r="A19" s="16"/>
      <c r="B19" s="16"/>
      <c r="C19" s="16"/>
      <c r="D19" s="14" t="s">
        <v>86</v>
      </c>
      <c r="E19" s="14" t="s">
        <v>85</v>
      </c>
      <c r="F19" s="15">
        <f t="shared" si="2"/>
        <v>25</v>
      </c>
      <c r="G19" s="15">
        <f t="shared" si="3"/>
        <v>25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>
        <v>25</v>
      </c>
      <c r="AW19" s="15"/>
      <c r="AX19" s="15"/>
      <c r="AY19" s="15"/>
      <c r="AZ19" s="15"/>
      <c r="BA19" s="15">
        <v>25</v>
      </c>
      <c r="BB19" s="15"/>
      <c r="BC19" s="15">
        <v>25</v>
      </c>
      <c r="BD19" s="15"/>
      <c r="BE19" s="15"/>
    </row>
    <row r="20" s="2" customFormat="1" ht="54" customHeight="1" spans="1:57">
      <c r="A20" s="16"/>
      <c r="B20" s="16"/>
      <c r="C20" s="16"/>
      <c r="D20" s="14" t="s">
        <v>87</v>
      </c>
      <c r="E20" s="14" t="s">
        <v>88</v>
      </c>
      <c r="F20" s="15">
        <f t="shared" si="2"/>
        <v>44.8</v>
      </c>
      <c r="G20" s="15">
        <f t="shared" si="3"/>
        <v>71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44.8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>
        <v>71</v>
      </c>
      <c r="BA20" s="15">
        <v>63.5</v>
      </c>
      <c r="BB20" s="15"/>
      <c r="BC20" s="15"/>
      <c r="BD20" s="15"/>
      <c r="BE20" s="15">
        <v>59</v>
      </c>
    </row>
    <row r="21" s="2" customFormat="1" ht="54" customHeight="1" spans="1:57">
      <c r="A21" s="17"/>
      <c r="B21" s="17"/>
      <c r="C21" s="17"/>
      <c r="D21" s="14" t="s">
        <v>77</v>
      </c>
      <c r="E21" s="14" t="s">
        <v>88</v>
      </c>
      <c r="F21" s="15">
        <f t="shared" si="2"/>
        <v>237</v>
      </c>
      <c r="G21" s="15">
        <f t="shared" si="3"/>
        <v>250.3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>
        <v>237</v>
      </c>
      <c r="AL21" s="15">
        <v>237</v>
      </c>
      <c r="AM21" s="15">
        <v>237</v>
      </c>
      <c r="AN21" s="15">
        <v>237</v>
      </c>
      <c r="AO21" s="15">
        <v>237</v>
      </c>
      <c r="AP21" s="15">
        <v>237</v>
      </c>
      <c r="AQ21" s="15">
        <v>237</v>
      </c>
      <c r="AR21" s="15">
        <v>237</v>
      </c>
      <c r="AS21" s="15">
        <v>237</v>
      </c>
      <c r="AT21" s="15"/>
      <c r="AU21" s="15"/>
      <c r="AV21" s="15"/>
      <c r="AW21" s="15"/>
      <c r="AX21" s="15"/>
      <c r="AY21" s="15"/>
      <c r="AZ21" s="15"/>
      <c r="BA21" s="15"/>
      <c r="BB21" s="15">
        <v>250.3</v>
      </c>
      <c r="BC21" s="15"/>
      <c r="BD21" s="15"/>
      <c r="BE21" s="15"/>
    </row>
    <row r="22" ht="40.5" customHeight="1" spans="1:57">
      <c r="A22" s="11">
        <v>4</v>
      </c>
      <c r="B22" s="11" t="s">
        <v>89</v>
      </c>
      <c r="C22" s="11" t="s">
        <v>90</v>
      </c>
      <c r="D22" s="11" t="s">
        <v>91</v>
      </c>
      <c r="E22" s="11" t="s">
        <v>92</v>
      </c>
      <c r="F22" s="12">
        <f t="shared" si="2"/>
        <v>8.4</v>
      </c>
      <c r="G22" s="12">
        <f t="shared" si="3"/>
        <v>8.42</v>
      </c>
      <c r="H22" s="12">
        <v>8.42</v>
      </c>
      <c r="I22" s="12"/>
      <c r="J22" s="12">
        <f>0.3*28</f>
        <v>8.4</v>
      </c>
      <c r="K22" s="12"/>
      <c r="L22" s="12"/>
      <c r="M22" s="12"/>
      <c r="N22" s="12"/>
      <c r="O22" s="12">
        <v>8.42</v>
      </c>
      <c r="P22" s="12"/>
      <c r="Q22" s="12"/>
      <c r="R22" s="12">
        <v>8.42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</row>
    <row r="23" ht="40.5" customHeight="1" spans="1:57">
      <c r="A23" s="9"/>
      <c r="B23" s="9"/>
      <c r="C23" s="9"/>
      <c r="D23" s="11" t="s">
        <v>93</v>
      </c>
      <c r="E23" s="11" t="s">
        <v>92</v>
      </c>
      <c r="F23" s="12">
        <f t="shared" si="2"/>
        <v>2.1</v>
      </c>
      <c r="G23" s="12">
        <f t="shared" si="3"/>
        <v>16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>
        <v>2.1</v>
      </c>
      <c r="AI23" s="12">
        <v>2.1</v>
      </c>
      <c r="AJ23" s="12"/>
      <c r="AK23" s="12">
        <v>8.5</v>
      </c>
      <c r="AL23" s="12">
        <v>8.5</v>
      </c>
      <c r="AM23" s="12">
        <v>8.5</v>
      </c>
      <c r="AN23" s="12">
        <v>8.5</v>
      </c>
      <c r="AO23" s="12">
        <v>8.5</v>
      </c>
      <c r="AP23" s="12">
        <v>8.5</v>
      </c>
      <c r="AQ23" s="12">
        <v>8.5</v>
      </c>
      <c r="AR23" s="12">
        <v>8.5</v>
      </c>
      <c r="AS23" s="12">
        <v>8.5</v>
      </c>
      <c r="AT23" s="12"/>
      <c r="AU23" s="12"/>
      <c r="AV23" s="12">
        <v>7.8</v>
      </c>
      <c r="AW23" s="12">
        <v>7.8</v>
      </c>
      <c r="AX23" s="12">
        <v>7.8</v>
      </c>
      <c r="AY23" s="12">
        <v>7.8</v>
      </c>
      <c r="AZ23" s="12">
        <v>7.8</v>
      </c>
      <c r="BA23" s="12">
        <v>7.8</v>
      </c>
      <c r="BB23" s="12">
        <v>7.8</v>
      </c>
      <c r="BC23" s="12"/>
      <c r="BD23" s="12"/>
      <c r="BE23" s="12">
        <v>16</v>
      </c>
    </row>
    <row r="24" ht="40.5" customHeight="1" spans="1:57">
      <c r="A24" s="9"/>
      <c r="B24" s="9"/>
      <c r="C24" s="9"/>
      <c r="D24" s="11" t="s">
        <v>93</v>
      </c>
      <c r="E24" s="11" t="s">
        <v>94</v>
      </c>
      <c r="F24" s="12">
        <f t="shared" si="2"/>
        <v>24</v>
      </c>
      <c r="G24" s="12">
        <f t="shared" si="3"/>
        <v>33.2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>
        <v>33.2</v>
      </c>
      <c r="BA24" s="12">
        <v>33.2</v>
      </c>
      <c r="BB24" s="12"/>
      <c r="BC24" s="12"/>
      <c r="BD24" s="12"/>
      <c r="BE24" s="12">
        <v>24</v>
      </c>
    </row>
    <row r="25" ht="40.5" customHeight="1" spans="1:57">
      <c r="A25" s="9"/>
      <c r="B25" s="9"/>
      <c r="C25" s="9"/>
      <c r="D25" s="11" t="s">
        <v>95</v>
      </c>
      <c r="E25" s="11" t="s">
        <v>96</v>
      </c>
      <c r="F25" s="12">
        <f t="shared" si="2"/>
        <v>4.55</v>
      </c>
      <c r="G25" s="12">
        <f t="shared" si="3"/>
        <v>4.55</v>
      </c>
      <c r="H25" s="12"/>
      <c r="I25" s="12"/>
      <c r="J25" s="12"/>
      <c r="K25" s="12"/>
      <c r="L25" s="12"/>
      <c r="M25" s="12"/>
      <c r="N25" s="12"/>
      <c r="O25" s="12">
        <v>4.55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ht="27" customHeight="1" spans="1:57">
      <c r="A26" s="9"/>
      <c r="B26" s="9"/>
      <c r="C26" s="9"/>
      <c r="D26" s="11" t="s">
        <v>91</v>
      </c>
      <c r="E26" s="11" t="s">
        <v>97</v>
      </c>
      <c r="F26" s="12">
        <f t="shared" si="2"/>
        <v>159</v>
      </c>
      <c r="G26" s="12">
        <f t="shared" si="3"/>
        <v>198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>
        <v>189</v>
      </c>
      <c r="AL26" s="12">
        <v>189</v>
      </c>
      <c r="AM26" s="12">
        <v>189</v>
      </c>
      <c r="AN26" s="12">
        <v>189</v>
      </c>
      <c r="AO26" s="12">
        <v>189</v>
      </c>
      <c r="AP26" s="12">
        <v>189</v>
      </c>
      <c r="AQ26" s="12">
        <v>189</v>
      </c>
      <c r="AR26" s="12">
        <v>189</v>
      </c>
      <c r="AS26" s="12">
        <v>189</v>
      </c>
      <c r="AT26" s="12"/>
      <c r="AU26" s="12"/>
      <c r="AV26" s="12">
        <v>198</v>
      </c>
      <c r="AW26" s="12">
        <v>186</v>
      </c>
      <c r="AX26" s="12">
        <v>198</v>
      </c>
      <c r="AY26" s="12">
        <v>186.5</v>
      </c>
      <c r="AZ26" s="12">
        <v>166</v>
      </c>
      <c r="BA26" s="12">
        <v>198</v>
      </c>
      <c r="BB26" s="12">
        <v>198</v>
      </c>
      <c r="BC26" s="12">
        <v>189.5</v>
      </c>
      <c r="BD26" s="12">
        <v>189.5</v>
      </c>
      <c r="BE26" s="12">
        <v>159</v>
      </c>
    </row>
    <row r="27" ht="27" customHeight="1" spans="1:57">
      <c r="A27" s="9"/>
      <c r="B27" s="9"/>
      <c r="C27" s="9"/>
      <c r="D27" s="11" t="s">
        <v>93</v>
      </c>
      <c r="E27" s="11" t="s">
        <v>97</v>
      </c>
      <c r="F27" s="12">
        <f t="shared" si="2"/>
        <v>38.49</v>
      </c>
      <c r="G27" s="12">
        <f t="shared" si="3"/>
        <v>38.5</v>
      </c>
      <c r="H27" s="12">
        <v>38.49</v>
      </c>
      <c r="I27" s="12"/>
      <c r="J27" s="12">
        <f>5.5*7</f>
        <v>38.5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>
        <v>38.49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</row>
    <row r="28" ht="40.5" customHeight="1" spans="1:57">
      <c r="A28" s="9"/>
      <c r="B28" s="9"/>
      <c r="C28" s="9"/>
      <c r="D28" s="11" t="s">
        <v>95</v>
      </c>
      <c r="E28" s="11" t="s">
        <v>98</v>
      </c>
      <c r="F28" s="12">
        <f t="shared" si="2"/>
        <v>3.8</v>
      </c>
      <c r="G28" s="12">
        <f t="shared" si="3"/>
        <v>4.8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>
        <v>3.8</v>
      </c>
      <c r="AL28" s="12">
        <v>3.8</v>
      </c>
      <c r="AM28" s="12">
        <v>3.8</v>
      </c>
      <c r="AN28" s="12">
        <v>3.8</v>
      </c>
      <c r="AO28" s="12">
        <v>3.8</v>
      </c>
      <c r="AP28" s="12">
        <v>3.8</v>
      </c>
      <c r="AQ28" s="12">
        <v>3.8</v>
      </c>
      <c r="AR28" s="12">
        <v>3.8</v>
      </c>
      <c r="AS28" s="12">
        <v>3.8</v>
      </c>
      <c r="AT28" s="12"/>
      <c r="AU28" s="12"/>
      <c r="AV28" s="12">
        <v>4.6</v>
      </c>
      <c r="AW28" s="12">
        <v>4.6</v>
      </c>
      <c r="AX28" s="12">
        <v>4.6</v>
      </c>
      <c r="AY28" s="12">
        <v>4.5</v>
      </c>
      <c r="AZ28" s="12">
        <v>4.8</v>
      </c>
      <c r="BA28" s="12">
        <v>4.8</v>
      </c>
      <c r="BB28" s="12">
        <v>4.8</v>
      </c>
      <c r="BC28" s="12">
        <v>4.6</v>
      </c>
      <c r="BD28" s="12">
        <v>4.6</v>
      </c>
      <c r="BE28" s="12"/>
    </row>
    <row r="29" ht="40.5" customHeight="1" spans="1:57">
      <c r="A29" s="9"/>
      <c r="B29" s="9"/>
      <c r="C29" s="9"/>
      <c r="D29" s="11" t="s">
        <v>93</v>
      </c>
      <c r="E29" s="11" t="s">
        <v>99</v>
      </c>
      <c r="F29" s="12">
        <f t="shared" si="2"/>
        <v>38.49</v>
      </c>
      <c r="G29" s="12">
        <f t="shared" si="3"/>
        <v>53</v>
      </c>
      <c r="H29" s="12"/>
      <c r="I29" s="12">
        <v>38.49</v>
      </c>
      <c r="J29" s="12"/>
      <c r="K29" s="12"/>
      <c r="L29" s="12"/>
      <c r="M29" s="12"/>
      <c r="N29" s="12"/>
      <c r="O29" s="12"/>
      <c r="P29" s="12"/>
      <c r="Q29" s="12"/>
      <c r="R29" s="12"/>
      <c r="S29" s="12">
        <v>38.49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>
        <v>38.49</v>
      </c>
      <c r="AJ29" s="12"/>
      <c r="AK29" s="12">
        <v>48</v>
      </c>
      <c r="AL29" s="12">
        <v>48</v>
      </c>
      <c r="AM29" s="12">
        <v>48</v>
      </c>
      <c r="AN29" s="12">
        <v>48</v>
      </c>
      <c r="AO29" s="12">
        <v>48</v>
      </c>
      <c r="AP29" s="12">
        <v>48</v>
      </c>
      <c r="AQ29" s="12">
        <v>48</v>
      </c>
      <c r="AR29" s="12">
        <v>48</v>
      </c>
      <c r="AS29" s="12">
        <v>48</v>
      </c>
      <c r="AT29" s="12">
        <v>53</v>
      </c>
      <c r="AU29" s="12">
        <v>53</v>
      </c>
      <c r="AV29" s="12">
        <v>52</v>
      </c>
      <c r="AW29" s="12">
        <v>52</v>
      </c>
      <c r="AX29" s="12">
        <v>52</v>
      </c>
      <c r="AY29" s="12">
        <v>47</v>
      </c>
      <c r="AZ29" s="12">
        <v>43</v>
      </c>
      <c r="BA29" s="12">
        <v>52</v>
      </c>
      <c r="BB29" s="12">
        <v>52</v>
      </c>
      <c r="BC29" s="12"/>
      <c r="BD29" s="12"/>
      <c r="BE29" s="12"/>
    </row>
    <row r="30" ht="40.5" customHeight="1" spans="1:57">
      <c r="A30" s="9"/>
      <c r="B30" s="9"/>
      <c r="C30" s="9"/>
      <c r="D30" s="11" t="s">
        <v>100</v>
      </c>
      <c r="E30" s="11" t="s">
        <v>92</v>
      </c>
      <c r="F30" s="12">
        <f t="shared" si="2"/>
        <v>23.5</v>
      </c>
      <c r="G30" s="12">
        <f t="shared" si="3"/>
        <v>32.8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>
        <v>32.8</v>
      </c>
      <c r="AL30" s="12">
        <v>32.8</v>
      </c>
      <c r="AM30" s="12">
        <v>32.8</v>
      </c>
      <c r="AN30" s="12">
        <v>32.8</v>
      </c>
      <c r="AO30" s="12">
        <v>32.8</v>
      </c>
      <c r="AP30" s="12">
        <v>32.8</v>
      </c>
      <c r="AQ30" s="12">
        <v>32.8</v>
      </c>
      <c r="AR30" s="12">
        <v>32.8</v>
      </c>
      <c r="AS30" s="12">
        <v>32.8</v>
      </c>
      <c r="AT30" s="12"/>
      <c r="AU30" s="12">
        <v>23.5</v>
      </c>
      <c r="AV30" s="12"/>
      <c r="AW30" s="12"/>
      <c r="AX30" s="12"/>
      <c r="AY30" s="12"/>
      <c r="AZ30" s="12"/>
      <c r="BA30" s="12"/>
      <c r="BB30" s="12"/>
      <c r="BC30" s="12"/>
      <c r="BD30" s="12"/>
      <c r="BE30" s="12">
        <v>31</v>
      </c>
    </row>
    <row r="31" s="1" customFormat="1" ht="40.5" customHeight="1" spans="1:57">
      <c r="A31" s="13"/>
      <c r="B31" s="13"/>
      <c r="C31" s="13"/>
      <c r="D31" s="11" t="s">
        <v>101</v>
      </c>
      <c r="E31" s="11" t="s">
        <v>102</v>
      </c>
      <c r="F31" s="12">
        <f t="shared" si="2"/>
        <v>8.33</v>
      </c>
      <c r="G31" s="12">
        <f t="shared" si="3"/>
        <v>8.33</v>
      </c>
      <c r="H31" s="12"/>
      <c r="I31" s="12">
        <v>8.33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="1" customFormat="1" ht="40.5" customHeight="1" spans="1:57">
      <c r="A32" s="7">
        <v>5</v>
      </c>
      <c r="B32" s="7" t="s">
        <v>103</v>
      </c>
      <c r="C32" s="7" t="s">
        <v>104</v>
      </c>
      <c r="D32" s="7" t="s">
        <v>105</v>
      </c>
      <c r="E32" s="7" t="s">
        <v>106</v>
      </c>
      <c r="F32" s="15">
        <f t="shared" si="2"/>
        <v>12.939</v>
      </c>
      <c r="G32" s="15">
        <f t="shared" si="3"/>
        <v>28</v>
      </c>
      <c r="H32" s="8">
        <v>12.94</v>
      </c>
      <c r="I32" s="8">
        <v>12.94</v>
      </c>
      <c r="J32" s="8">
        <v>12.94</v>
      </c>
      <c r="K32" s="8"/>
      <c r="L32" s="8">
        <v>12.94</v>
      </c>
      <c r="M32" s="8">
        <v>12.939</v>
      </c>
      <c r="N32" s="8">
        <v>12.94</v>
      </c>
      <c r="O32" s="8">
        <v>12.94</v>
      </c>
      <c r="P32" s="8">
        <v>12.94</v>
      </c>
      <c r="Q32" s="8">
        <v>12.94</v>
      </c>
      <c r="R32" s="8">
        <v>12.94</v>
      </c>
      <c r="S32" s="8">
        <v>12.94</v>
      </c>
      <c r="T32" s="8">
        <v>12.94</v>
      </c>
      <c r="U32" s="8">
        <v>12.94</v>
      </c>
      <c r="V32" s="8"/>
      <c r="W32" s="8">
        <v>12.94</v>
      </c>
      <c r="X32" s="8"/>
      <c r="Y32" s="8">
        <v>12.94</v>
      </c>
      <c r="Z32" s="8"/>
      <c r="AA32" s="8"/>
      <c r="AB32" s="8">
        <v>12.94</v>
      </c>
      <c r="AC32" s="8">
        <v>12.94</v>
      </c>
      <c r="AD32" s="8"/>
      <c r="AE32" s="8"/>
      <c r="AF32" s="8"/>
      <c r="AG32" s="8"/>
      <c r="AH32" s="8"/>
      <c r="AI32" s="8"/>
      <c r="AJ32" s="8"/>
      <c r="AK32" s="8">
        <v>28</v>
      </c>
      <c r="AL32" s="8">
        <v>28</v>
      </c>
      <c r="AM32" s="8">
        <v>28</v>
      </c>
      <c r="AN32" s="8">
        <v>28</v>
      </c>
      <c r="AO32" s="8">
        <v>28</v>
      </c>
      <c r="AP32" s="8">
        <v>28</v>
      </c>
      <c r="AQ32" s="8">
        <v>28</v>
      </c>
      <c r="AR32" s="8">
        <v>28</v>
      </c>
      <c r="AS32" s="8">
        <v>28</v>
      </c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</row>
    <row r="33" s="1" customFormat="1" ht="40.5" customHeight="1" spans="1:57">
      <c r="A33" s="9"/>
      <c r="B33" s="9"/>
      <c r="C33" s="9"/>
      <c r="D33" s="7" t="s">
        <v>107</v>
      </c>
      <c r="E33" s="7" t="s">
        <v>108</v>
      </c>
      <c r="F33" s="15">
        <f t="shared" ref="F33:F56" si="4">MIN(H33:BE33)</f>
        <v>51.2</v>
      </c>
      <c r="G33" s="15">
        <f t="shared" ref="G33:G56" si="5">MAX(H33:BE33)</f>
        <v>58.88</v>
      </c>
      <c r="H33" s="8">
        <v>51.2</v>
      </c>
      <c r="I33" s="8"/>
      <c r="J33" s="8"/>
      <c r="K33" s="8"/>
      <c r="L33" s="8"/>
      <c r="M33" s="8">
        <v>51.2008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>
        <v>51.2</v>
      </c>
      <c r="AI33" s="8">
        <v>51.2</v>
      </c>
      <c r="AJ33" s="8">
        <v>58.88</v>
      </c>
      <c r="AK33" s="8">
        <v>56</v>
      </c>
      <c r="AL33" s="8">
        <v>56</v>
      </c>
      <c r="AM33" s="8">
        <v>56</v>
      </c>
      <c r="AN33" s="8">
        <v>56</v>
      </c>
      <c r="AO33" s="8">
        <v>56</v>
      </c>
      <c r="AP33" s="8">
        <v>56</v>
      </c>
      <c r="AQ33" s="8">
        <v>56</v>
      </c>
      <c r="AR33" s="8">
        <v>56</v>
      </c>
      <c r="AS33" s="8">
        <v>56</v>
      </c>
      <c r="AT33" s="8"/>
      <c r="AU33" s="8"/>
      <c r="AV33" s="8">
        <v>56</v>
      </c>
      <c r="AW33" s="8">
        <v>56</v>
      </c>
      <c r="AX33" s="8">
        <v>56</v>
      </c>
      <c r="AY33" s="8">
        <v>52.5</v>
      </c>
      <c r="AZ33" s="8">
        <v>52.9</v>
      </c>
      <c r="BA33" s="8">
        <v>56</v>
      </c>
      <c r="BB33" s="8">
        <v>56</v>
      </c>
      <c r="BC33" s="8">
        <v>52.5</v>
      </c>
      <c r="BD33" s="8">
        <v>52.5</v>
      </c>
      <c r="BE33" s="8"/>
    </row>
    <row r="34" ht="40.5" customHeight="1" spans="1:57">
      <c r="A34" s="13"/>
      <c r="B34" s="13"/>
      <c r="C34" s="13"/>
      <c r="D34" s="7" t="s">
        <v>109</v>
      </c>
      <c r="E34" s="7" t="s">
        <v>108</v>
      </c>
      <c r="F34" s="15">
        <f t="shared" si="4"/>
        <v>14</v>
      </c>
      <c r="G34" s="15">
        <f t="shared" si="5"/>
        <v>16.5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>
        <v>14.5</v>
      </c>
      <c r="AL34" s="8">
        <v>14.5</v>
      </c>
      <c r="AM34" s="8">
        <v>14.5</v>
      </c>
      <c r="AN34" s="8">
        <v>14.5</v>
      </c>
      <c r="AO34" s="8">
        <v>14.5</v>
      </c>
      <c r="AP34" s="8">
        <v>14.5</v>
      </c>
      <c r="AQ34" s="8">
        <v>14.5</v>
      </c>
      <c r="AR34" s="8">
        <v>14.5</v>
      </c>
      <c r="AS34" s="8">
        <v>14.5</v>
      </c>
      <c r="AT34" s="8">
        <v>16.5</v>
      </c>
      <c r="AU34" s="8">
        <v>16.5</v>
      </c>
      <c r="AV34" s="8">
        <v>14.5</v>
      </c>
      <c r="AW34" s="8">
        <v>14.5</v>
      </c>
      <c r="AX34" s="8">
        <v>14.5</v>
      </c>
      <c r="AY34" s="8">
        <v>16</v>
      </c>
      <c r="AZ34" s="8"/>
      <c r="BA34" s="8">
        <v>14.5</v>
      </c>
      <c r="BB34" s="8">
        <v>14.5</v>
      </c>
      <c r="BC34" s="8">
        <v>14</v>
      </c>
      <c r="BD34" s="8"/>
      <c r="BE34" s="8"/>
    </row>
    <row r="35" ht="27" customHeight="1" spans="1:57">
      <c r="A35" s="11">
        <v>6</v>
      </c>
      <c r="B35" s="11" t="s">
        <v>110</v>
      </c>
      <c r="C35" s="11" t="s">
        <v>111</v>
      </c>
      <c r="D35" s="11" t="s">
        <v>112</v>
      </c>
      <c r="E35" s="11" t="s">
        <v>113</v>
      </c>
      <c r="F35" s="12">
        <f t="shared" si="4"/>
        <v>13.55</v>
      </c>
      <c r="G35" s="12">
        <f t="shared" si="5"/>
        <v>16.31</v>
      </c>
      <c r="H35" s="12"/>
      <c r="I35" s="12"/>
      <c r="J35" s="12"/>
      <c r="K35" s="12"/>
      <c r="L35" s="12"/>
      <c r="M35" s="12"/>
      <c r="N35" s="12"/>
      <c r="O35" s="12">
        <v>13.55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>
        <v>14.18</v>
      </c>
      <c r="AD35" s="12"/>
      <c r="AE35" s="12"/>
      <c r="AF35" s="12"/>
      <c r="AG35" s="12"/>
      <c r="AH35" s="12"/>
      <c r="AI35" s="12"/>
      <c r="AJ35" s="12">
        <v>16.31</v>
      </c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</row>
    <row r="36" ht="40.5" customHeight="1" spans="1:57">
      <c r="A36" s="9"/>
      <c r="B36" s="9"/>
      <c r="C36" s="9"/>
      <c r="D36" s="11" t="s">
        <v>112</v>
      </c>
      <c r="E36" s="11" t="s">
        <v>114</v>
      </c>
      <c r="F36" s="12">
        <f t="shared" si="4"/>
        <v>13.55</v>
      </c>
      <c r="G36" s="12">
        <f t="shared" si="5"/>
        <v>23.7</v>
      </c>
      <c r="H36" s="12">
        <v>15.05</v>
      </c>
      <c r="I36" s="12"/>
      <c r="J36" s="12">
        <f>0.5*30</f>
        <v>15</v>
      </c>
      <c r="K36" s="12"/>
      <c r="L36" s="12">
        <v>13.55</v>
      </c>
      <c r="M36" s="12"/>
      <c r="N36" s="12">
        <v>13.55</v>
      </c>
      <c r="O36" s="12">
        <v>13.55</v>
      </c>
      <c r="P36" s="12">
        <v>15.05</v>
      </c>
      <c r="Q36" s="12"/>
      <c r="R36" s="12"/>
      <c r="S36" s="12"/>
      <c r="T36" s="12">
        <v>13.55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>
        <v>15.05</v>
      </c>
      <c r="AI36" s="12">
        <v>13.55</v>
      </c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>
        <v>23.5</v>
      </c>
      <c r="AU36" s="12">
        <v>23.5</v>
      </c>
      <c r="AV36" s="12">
        <v>23.7</v>
      </c>
      <c r="AW36" s="12">
        <v>23.7</v>
      </c>
      <c r="AX36" s="12">
        <v>23.7</v>
      </c>
      <c r="AY36" s="12">
        <v>23.7</v>
      </c>
      <c r="AZ36" s="12">
        <v>23.7</v>
      </c>
      <c r="BA36" s="12">
        <v>23.7</v>
      </c>
      <c r="BB36" s="12"/>
      <c r="BC36" s="12">
        <v>23.7</v>
      </c>
      <c r="BD36" s="12"/>
      <c r="BE36" s="12"/>
    </row>
    <row r="37" ht="40.5" customHeight="1" spans="1:57">
      <c r="A37" s="9"/>
      <c r="B37" s="9"/>
      <c r="C37" s="9"/>
      <c r="D37" s="11" t="s">
        <v>112</v>
      </c>
      <c r="E37" s="11" t="s">
        <v>115</v>
      </c>
      <c r="F37" s="12">
        <f t="shared" si="4"/>
        <v>10.34</v>
      </c>
      <c r="G37" s="12">
        <f t="shared" si="5"/>
        <v>10.34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>
        <v>10.34</v>
      </c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</row>
    <row r="38" ht="40.5" customHeight="1" spans="1:57">
      <c r="A38" s="9"/>
      <c r="B38" s="9"/>
      <c r="C38" s="9"/>
      <c r="D38" s="11" t="s">
        <v>116</v>
      </c>
      <c r="E38" s="11" t="s">
        <v>117</v>
      </c>
      <c r="F38" s="12">
        <f t="shared" si="4"/>
        <v>9.47</v>
      </c>
      <c r="G38" s="12">
        <f t="shared" si="5"/>
        <v>20.5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>
        <v>9.47</v>
      </c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>
        <v>20.5</v>
      </c>
      <c r="AU38" s="12">
        <v>20.5</v>
      </c>
      <c r="AV38" s="12"/>
      <c r="AW38" s="12"/>
      <c r="AX38" s="12"/>
      <c r="AY38" s="12"/>
      <c r="AZ38" s="12"/>
      <c r="BA38" s="12"/>
      <c r="BB38" s="12"/>
      <c r="BC38" s="12"/>
      <c r="BD38" s="12"/>
      <c r="BE38" s="12"/>
    </row>
    <row r="39" s="1" customFormat="1" ht="40.5" customHeight="1" spans="1:57">
      <c r="A39" s="9"/>
      <c r="B39" s="9"/>
      <c r="C39" s="9"/>
      <c r="D39" s="11" t="s">
        <v>118</v>
      </c>
      <c r="E39" s="11" t="s">
        <v>119</v>
      </c>
      <c r="F39" s="12">
        <f t="shared" si="4"/>
        <v>1.44</v>
      </c>
      <c r="G39" s="12">
        <f t="shared" si="5"/>
        <v>17.45</v>
      </c>
      <c r="H39" s="12">
        <v>1.48</v>
      </c>
      <c r="I39" s="12">
        <v>1.48</v>
      </c>
      <c r="J39" s="12">
        <f>0.04*36</f>
        <v>1.44</v>
      </c>
      <c r="K39" s="12">
        <v>1.48</v>
      </c>
      <c r="L39" s="12">
        <v>1.48</v>
      </c>
      <c r="M39" s="12">
        <v>1.48</v>
      </c>
      <c r="N39" s="12">
        <v>1.48</v>
      </c>
      <c r="O39" s="12">
        <v>1.48</v>
      </c>
      <c r="P39" s="12">
        <v>1.48</v>
      </c>
      <c r="Q39" s="12">
        <v>1.48</v>
      </c>
      <c r="R39" s="12">
        <v>1.48</v>
      </c>
      <c r="S39" s="12">
        <v>1.48</v>
      </c>
      <c r="T39" s="12">
        <v>1.48</v>
      </c>
      <c r="U39" s="12">
        <v>1.48</v>
      </c>
      <c r="V39" s="12"/>
      <c r="W39" s="12">
        <v>1.48</v>
      </c>
      <c r="X39" s="12"/>
      <c r="Y39" s="12">
        <v>1.48</v>
      </c>
      <c r="Z39" s="12"/>
      <c r="AA39" s="12"/>
      <c r="AB39" s="12">
        <v>1.48</v>
      </c>
      <c r="AC39" s="12"/>
      <c r="AD39" s="12">
        <v>17.45</v>
      </c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</row>
    <row r="40" s="1" customFormat="1" ht="40.5" customHeight="1" spans="1:57">
      <c r="A40" s="13"/>
      <c r="B40" s="13"/>
      <c r="C40" s="13"/>
      <c r="D40" s="11" t="s">
        <v>112</v>
      </c>
      <c r="E40" s="11" t="s">
        <v>120</v>
      </c>
      <c r="F40" s="12">
        <f t="shared" si="4"/>
        <v>14.18</v>
      </c>
      <c r="G40" s="12">
        <f t="shared" si="5"/>
        <v>14.18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>
        <v>14.18</v>
      </c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</row>
    <row r="41" ht="54" customHeight="1" spans="1:57">
      <c r="A41" s="7">
        <v>7</v>
      </c>
      <c r="B41" s="7" t="s">
        <v>121</v>
      </c>
      <c r="C41" s="7" t="s">
        <v>122</v>
      </c>
      <c r="D41" s="7" t="s">
        <v>123</v>
      </c>
      <c r="E41" s="7" t="s">
        <v>124</v>
      </c>
      <c r="F41" s="15">
        <f t="shared" si="4"/>
        <v>22.18</v>
      </c>
      <c r="G41" s="15">
        <f t="shared" si="5"/>
        <v>29.99</v>
      </c>
      <c r="H41" s="8">
        <v>22.18</v>
      </c>
      <c r="I41" s="8">
        <v>22.18</v>
      </c>
      <c r="J41" s="8">
        <v>22.18</v>
      </c>
      <c r="K41" s="8">
        <v>22.18</v>
      </c>
      <c r="L41" s="8">
        <v>22.18</v>
      </c>
      <c r="M41" s="8">
        <v>22.18</v>
      </c>
      <c r="N41" s="8">
        <v>22.18</v>
      </c>
      <c r="O41" s="8"/>
      <c r="P41" s="8">
        <v>22.18</v>
      </c>
      <c r="Q41" s="8">
        <v>22.18</v>
      </c>
      <c r="R41" s="8">
        <v>22.18</v>
      </c>
      <c r="S41" s="8">
        <v>22.18</v>
      </c>
      <c r="T41" s="8">
        <v>22.18</v>
      </c>
      <c r="U41" s="8">
        <v>22.18</v>
      </c>
      <c r="V41" s="8"/>
      <c r="W41" s="8">
        <v>22.18</v>
      </c>
      <c r="X41" s="8"/>
      <c r="Y41" s="8"/>
      <c r="Z41" s="8"/>
      <c r="AA41" s="8"/>
      <c r="AB41" s="8">
        <v>22.18</v>
      </c>
      <c r="AC41" s="8"/>
      <c r="AD41" s="8"/>
      <c r="AE41" s="8">
        <v>29.99</v>
      </c>
      <c r="AF41" s="8"/>
      <c r="AG41" s="8"/>
      <c r="AH41" s="8">
        <v>22.18</v>
      </c>
      <c r="AI41" s="8"/>
      <c r="AJ41" s="8">
        <v>25.51</v>
      </c>
      <c r="AK41" s="8"/>
      <c r="AL41" s="8"/>
      <c r="AM41" s="8"/>
      <c r="AN41" s="8"/>
      <c r="AO41" s="8"/>
      <c r="AP41" s="8"/>
      <c r="AQ41" s="8"/>
      <c r="AR41" s="8"/>
      <c r="AS41" s="8"/>
      <c r="AT41" s="8">
        <v>29</v>
      </c>
      <c r="AU41" s="8">
        <v>29</v>
      </c>
      <c r="AV41" s="8">
        <v>29.6</v>
      </c>
      <c r="AW41" s="8">
        <v>29.5</v>
      </c>
      <c r="AX41" s="8">
        <v>29.6</v>
      </c>
      <c r="AY41" s="8">
        <v>25</v>
      </c>
      <c r="AZ41" s="8">
        <v>29.5</v>
      </c>
      <c r="BA41" s="8"/>
      <c r="BB41" s="8">
        <v>29.6</v>
      </c>
      <c r="BC41" s="8"/>
      <c r="BD41" s="8">
        <v>23.8</v>
      </c>
      <c r="BE41" s="8">
        <v>29.8</v>
      </c>
    </row>
    <row r="42" ht="54" customHeight="1" spans="1:57">
      <c r="A42" s="13"/>
      <c r="B42" s="13"/>
      <c r="C42" s="13"/>
      <c r="D42" s="7" t="s">
        <v>125</v>
      </c>
      <c r="E42" s="7" t="s">
        <v>124</v>
      </c>
      <c r="F42" s="15">
        <f t="shared" si="4"/>
        <v>22.18</v>
      </c>
      <c r="G42" s="15">
        <f t="shared" si="5"/>
        <v>48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>
        <v>22.18</v>
      </c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>
        <v>45</v>
      </c>
      <c r="AU42" s="8">
        <v>45</v>
      </c>
      <c r="AV42" s="8">
        <v>48</v>
      </c>
      <c r="AW42" s="8">
        <v>48</v>
      </c>
      <c r="AX42" s="8">
        <v>48</v>
      </c>
      <c r="AY42" s="8">
        <v>48</v>
      </c>
      <c r="AZ42" s="8">
        <v>48</v>
      </c>
      <c r="BA42" s="8">
        <v>48</v>
      </c>
      <c r="BB42" s="8">
        <v>48</v>
      </c>
      <c r="BC42" s="8">
        <v>39.3</v>
      </c>
      <c r="BD42" s="8"/>
      <c r="BE42" s="8"/>
    </row>
    <row r="43" ht="40.5" customHeight="1" spans="1:57">
      <c r="A43" s="11">
        <v>8</v>
      </c>
      <c r="B43" s="11" t="s">
        <v>126</v>
      </c>
      <c r="C43" s="11" t="s">
        <v>127</v>
      </c>
      <c r="D43" s="11" t="s">
        <v>128</v>
      </c>
      <c r="E43" s="11" t="s">
        <v>129</v>
      </c>
      <c r="F43" s="12">
        <f t="shared" si="4"/>
        <v>16.1</v>
      </c>
      <c r="G43" s="12">
        <f t="shared" si="5"/>
        <v>25.5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>
        <v>20</v>
      </c>
      <c r="AL43" s="12">
        <v>20</v>
      </c>
      <c r="AM43" s="12">
        <v>20</v>
      </c>
      <c r="AN43" s="12">
        <v>20</v>
      </c>
      <c r="AO43" s="12">
        <v>20</v>
      </c>
      <c r="AP43" s="12">
        <v>20</v>
      </c>
      <c r="AQ43" s="12">
        <v>20</v>
      </c>
      <c r="AR43" s="12">
        <v>20</v>
      </c>
      <c r="AS43" s="12">
        <v>20</v>
      </c>
      <c r="AT43" s="12"/>
      <c r="AU43" s="12"/>
      <c r="AV43" s="12"/>
      <c r="AW43" s="12">
        <v>16.1</v>
      </c>
      <c r="AX43" s="12">
        <v>20</v>
      </c>
      <c r="AY43" s="12">
        <v>19.7</v>
      </c>
      <c r="AZ43" s="12">
        <v>16.1</v>
      </c>
      <c r="BA43" s="12">
        <v>25.5</v>
      </c>
      <c r="BB43" s="12"/>
      <c r="BC43" s="12"/>
      <c r="BD43" s="12">
        <v>16.1</v>
      </c>
      <c r="BE43" s="12"/>
    </row>
    <row r="44" ht="40.5" customHeight="1" spans="1:57">
      <c r="A44" s="9"/>
      <c r="B44" s="9"/>
      <c r="C44" s="9"/>
      <c r="D44" s="11" t="s">
        <v>128</v>
      </c>
      <c r="E44" s="11" t="s">
        <v>130</v>
      </c>
      <c r="F44" s="12">
        <f t="shared" si="4"/>
        <v>38.5</v>
      </c>
      <c r="G44" s="12">
        <f t="shared" si="5"/>
        <v>39.8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>
        <v>39.8</v>
      </c>
      <c r="AL44" s="12">
        <v>39.8</v>
      </c>
      <c r="AM44" s="12">
        <v>39.8</v>
      </c>
      <c r="AN44" s="12">
        <v>39.8</v>
      </c>
      <c r="AO44" s="12">
        <v>39.8</v>
      </c>
      <c r="AP44" s="12">
        <v>39.8</v>
      </c>
      <c r="AQ44" s="12">
        <v>39.8</v>
      </c>
      <c r="AR44" s="12">
        <v>39.8</v>
      </c>
      <c r="AS44" s="12">
        <v>39.8</v>
      </c>
      <c r="AT44" s="12"/>
      <c r="AU44" s="12"/>
      <c r="AV44" s="12">
        <v>39.8</v>
      </c>
      <c r="AW44" s="12">
        <v>38.5</v>
      </c>
      <c r="AX44" s="12"/>
      <c r="AY44" s="12">
        <v>39.8</v>
      </c>
      <c r="AZ44" s="12"/>
      <c r="BA44" s="12">
        <v>39.8</v>
      </c>
      <c r="BB44" s="12"/>
      <c r="BC44" s="12">
        <v>39.8</v>
      </c>
      <c r="BD44" s="12"/>
      <c r="BE44" s="12"/>
    </row>
    <row r="45" ht="40.5" customHeight="1" spans="1:57">
      <c r="A45" s="9"/>
      <c r="B45" s="9"/>
      <c r="C45" s="9"/>
      <c r="D45" s="11" t="s">
        <v>128</v>
      </c>
      <c r="E45" s="11" t="s">
        <v>131</v>
      </c>
      <c r="F45" s="12">
        <f t="shared" si="4"/>
        <v>5.36</v>
      </c>
      <c r="G45" s="12">
        <f t="shared" si="5"/>
        <v>5.36</v>
      </c>
      <c r="H45" s="12">
        <v>5.36</v>
      </c>
      <c r="I45" s="12">
        <v>5.36</v>
      </c>
      <c r="J45" s="12">
        <v>5.36</v>
      </c>
      <c r="K45" s="12"/>
      <c r="L45" s="12">
        <v>5.36</v>
      </c>
      <c r="M45" s="12">
        <v>5.36</v>
      </c>
      <c r="N45" s="12">
        <v>5.36</v>
      </c>
      <c r="O45" s="12">
        <v>5.36</v>
      </c>
      <c r="P45" s="12">
        <v>5.36</v>
      </c>
      <c r="Q45" s="12">
        <v>5.36</v>
      </c>
      <c r="R45" s="12">
        <v>5.36</v>
      </c>
      <c r="S45" s="12">
        <v>5.36</v>
      </c>
      <c r="T45" s="12">
        <v>5.36</v>
      </c>
      <c r="U45" s="12">
        <v>5.36</v>
      </c>
      <c r="V45" s="12"/>
      <c r="W45" s="12">
        <v>5.36</v>
      </c>
      <c r="X45" s="12"/>
      <c r="Y45" s="12">
        <v>5.36</v>
      </c>
      <c r="Z45" s="12"/>
      <c r="AA45" s="12"/>
      <c r="AB45" s="12">
        <v>5.36</v>
      </c>
      <c r="AC45" s="12"/>
      <c r="AD45" s="12">
        <v>5.36</v>
      </c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</row>
    <row r="46" s="1" customFormat="1" ht="40.5" customHeight="1" spans="1:57">
      <c r="A46" s="9"/>
      <c r="B46" s="9"/>
      <c r="C46" s="9"/>
      <c r="D46" s="11" t="s">
        <v>132</v>
      </c>
      <c r="E46" s="11" t="s">
        <v>108</v>
      </c>
      <c r="F46" s="12">
        <f t="shared" si="4"/>
        <v>19.81</v>
      </c>
      <c r="G46" s="12">
        <f t="shared" si="5"/>
        <v>30</v>
      </c>
      <c r="H46" s="12"/>
      <c r="I46" s="12"/>
      <c r="J46" s="12"/>
      <c r="K46" s="12"/>
      <c r="L46" s="12"/>
      <c r="M46" s="12">
        <v>19.81</v>
      </c>
      <c r="N46" s="12"/>
      <c r="O46" s="12">
        <v>19.81</v>
      </c>
      <c r="P46" s="12"/>
      <c r="Q46" s="12"/>
      <c r="R46" s="12"/>
      <c r="S46" s="12">
        <v>19.81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>
        <v>25.89</v>
      </c>
      <c r="AF46" s="12"/>
      <c r="AG46" s="12"/>
      <c r="AH46" s="12"/>
      <c r="AI46" s="12">
        <v>19.81</v>
      </c>
      <c r="AJ46" s="12">
        <v>22.78</v>
      </c>
      <c r="AK46" s="12">
        <v>26</v>
      </c>
      <c r="AL46" s="12">
        <v>26</v>
      </c>
      <c r="AM46" s="12">
        <v>26</v>
      </c>
      <c r="AN46" s="12">
        <v>26</v>
      </c>
      <c r="AO46" s="12">
        <v>26</v>
      </c>
      <c r="AP46" s="12">
        <v>26</v>
      </c>
      <c r="AQ46" s="12">
        <v>26</v>
      </c>
      <c r="AR46" s="12">
        <v>26</v>
      </c>
      <c r="AS46" s="12">
        <v>26</v>
      </c>
      <c r="AT46" s="12">
        <v>26</v>
      </c>
      <c r="AU46" s="12">
        <v>26</v>
      </c>
      <c r="AV46" s="12">
        <v>24</v>
      </c>
      <c r="AW46" s="12">
        <v>26</v>
      </c>
      <c r="AX46" s="12">
        <v>24</v>
      </c>
      <c r="AY46" s="12">
        <v>24</v>
      </c>
      <c r="AZ46" s="12">
        <v>26.3</v>
      </c>
      <c r="BA46" s="12">
        <v>26</v>
      </c>
      <c r="BB46" s="12">
        <v>27.1</v>
      </c>
      <c r="BC46" s="12"/>
      <c r="BD46" s="12"/>
      <c r="BE46" s="12">
        <v>30</v>
      </c>
    </row>
    <row r="47" ht="40.5" customHeight="1" spans="1:57">
      <c r="A47" s="13"/>
      <c r="B47" s="13"/>
      <c r="C47" s="13"/>
      <c r="D47" s="11" t="s">
        <v>133</v>
      </c>
      <c r="E47" s="11" t="s">
        <v>108</v>
      </c>
      <c r="F47" s="12">
        <f t="shared" si="4"/>
        <v>65.65</v>
      </c>
      <c r="G47" s="12">
        <f t="shared" si="5"/>
        <v>90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>
        <v>74.8</v>
      </c>
      <c r="AL47" s="12">
        <v>74.8</v>
      </c>
      <c r="AM47" s="12">
        <v>74.8</v>
      </c>
      <c r="AN47" s="12">
        <v>74.8</v>
      </c>
      <c r="AO47" s="12">
        <v>74.8</v>
      </c>
      <c r="AP47" s="12">
        <v>74.8</v>
      </c>
      <c r="AQ47" s="12">
        <v>74.8</v>
      </c>
      <c r="AR47" s="12">
        <v>74.8</v>
      </c>
      <c r="AS47" s="12">
        <v>74.8</v>
      </c>
      <c r="AT47" s="12"/>
      <c r="AU47" s="12">
        <v>65.65</v>
      </c>
      <c r="AV47" s="12">
        <v>71</v>
      </c>
      <c r="AW47" s="12">
        <v>71</v>
      </c>
      <c r="AX47" s="12">
        <v>71</v>
      </c>
      <c r="AY47" s="12">
        <v>71</v>
      </c>
      <c r="AZ47" s="12">
        <v>73.1</v>
      </c>
      <c r="BA47" s="12">
        <v>76.1</v>
      </c>
      <c r="BB47" s="12"/>
      <c r="BC47" s="12"/>
      <c r="BD47" s="12"/>
      <c r="BE47" s="12">
        <v>90</v>
      </c>
    </row>
    <row r="48" ht="67.5" customHeight="1" spans="1:57">
      <c r="A48" s="18">
        <v>9</v>
      </c>
      <c r="B48" s="18" t="s">
        <v>134</v>
      </c>
      <c r="C48" s="18" t="s">
        <v>135</v>
      </c>
      <c r="D48" s="7" t="s">
        <v>136</v>
      </c>
      <c r="E48" s="7" t="s">
        <v>137</v>
      </c>
      <c r="F48" s="15">
        <f t="shared" si="4"/>
        <v>6.96</v>
      </c>
      <c r="G48" s="15">
        <f t="shared" si="5"/>
        <v>6.96</v>
      </c>
      <c r="H48" s="8">
        <v>6.96</v>
      </c>
      <c r="I48" s="8">
        <v>6.96</v>
      </c>
      <c r="J48" s="8"/>
      <c r="K48" s="8">
        <v>6.96</v>
      </c>
      <c r="L48" s="8">
        <v>6.96</v>
      </c>
      <c r="M48" s="8">
        <v>6.96</v>
      </c>
      <c r="N48" s="8"/>
      <c r="O48" s="8">
        <v>6.96</v>
      </c>
      <c r="P48" s="8">
        <v>6.96</v>
      </c>
      <c r="Q48" s="8">
        <v>6.96</v>
      </c>
      <c r="R48" s="8">
        <v>6.96</v>
      </c>
      <c r="S48" s="8"/>
      <c r="T48" s="8"/>
      <c r="U48" s="8"/>
      <c r="V48" s="8"/>
      <c r="W48" s="8">
        <v>6.96</v>
      </c>
      <c r="X48" s="8"/>
      <c r="Y48" s="8">
        <v>6.96</v>
      </c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ht="40.5" customHeight="1" spans="1:57">
      <c r="A49" s="11">
        <v>10</v>
      </c>
      <c r="B49" s="11" t="s">
        <v>138</v>
      </c>
      <c r="C49" s="11" t="s">
        <v>139</v>
      </c>
      <c r="D49" s="11" t="s">
        <v>140</v>
      </c>
      <c r="E49" s="11" t="s">
        <v>141</v>
      </c>
      <c r="F49" s="12">
        <f t="shared" si="4"/>
        <v>28</v>
      </c>
      <c r="G49" s="12">
        <f t="shared" si="5"/>
        <v>38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>
        <v>38</v>
      </c>
      <c r="AL49" s="12">
        <v>38</v>
      </c>
      <c r="AM49" s="12">
        <v>38</v>
      </c>
      <c r="AN49" s="12">
        <v>38</v>
      </c>
      <c r="AO49" s="12">
        <v>38</v>
      </c>
      <c r="AP49" s="12">
        <v>38</v>
      </c>
      <c r="AQ49" s="12">
        <v>38</v>
      </c>
      <c r="AR49" s="12">
        <v>38</v>
      </c>
      <c r="AS49" s="12">
        <v>38</v>
      </c>
      <c r="AT49" s="12"/>
      <c r="AU49" s="12"/>
      <c r="AV49" s="12"/>
      <c r="AW49" s="12"/>
      <c r="AX49" s="12">
        <v>37.8</v>
      </c>
      <c r="AY49" s="12"/>
      <c r="AZ49" s="12">
        <v>37.8</v>
      </c>
      <c r="BA49" s="12"/>
      <c r="BB49" s="12"/>
      <c r="BC49" s="12"/>
      <c r="BD49" s="12"/>
      <c r="BE49" s="12">
        <v>28</v>
      </c>
    </row>
    <row r="50" ht="40.5" customHeight="1" spans="1:57">
      <c r="A50" s="9"/>
      <c r="B50" s="9"/>
      <c r="C50" s="9"/>
      <c r="D50" s="11" t="s">
        <v>142</v>
      </c>
      <c r="E50" s="11" t="s">
        <v>141</v>
      </c>
      <c r="F50" s="12">
        <f t="shared" si="4"/>
        <v>17</v>
      </c>
      <c r="G50" s="12">
        <f t="shared" si="5"/>
        <v>17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>
        <v>17</v>
      </c>
    </row>
    <row r="51" ht="40.5" customHeight="1" spans="1:57">
      <c r="A51" s="9"/>
      <c r="B51" s="9"/>
      <c r="C51" s="9"/>
      <c r="D51" s="11" t="s">
        <v>143</v>
      </c>
      <c r="E51" s="11" t="s">
        <v>114</v>
      </c>
      <c r="F51" s="12">
        <f t="shared" si="4"/>
        <v>23.0699</v>
      </c>
      <c r="G51" s="12">
        <f t="shared" si="5"/>
        <v>30</v>
      </c>
      <c r="H51" s="12">
        <v>23.07</v>
      </c>
      <c r="I51" s="12"/>
      <c r="J51" s="12">
        <f>3.3*7</f>
        <v>23.1</v>
      </c>
      <c r="K51" s="12"/>
      <c r="L51" s="12"/>
      <c r="M51" s="12">
        <v>23.0699</v>
      </c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>
        <v>29.87</v>
      </c>
      <c r="AF51" s="12">
        <v>26</v>
      </c>
      <c r="AG51" s="12"/>
      <c r="AH51" s="12"/>
      <c r="AI51" s="12">
        <v>23.07</v>
      </c>
      <c r="AJ51" s="12">
        <v>26.53</v>
      </c>
      <c r="AK51" s="12">
        <v>30</v>
      </c>
      <c r="AL51" s="12">
        <v>30</v>
      </c>
      <c r="AM51" s="12">
        <v>30</v>
      </c>
      <c r="AN51" s="12">
        <v>30</v>
      </c>
      <c r="AO51" s="12">
        <v>30</v>
      </c>
      <c r="AP51" s="12">
        <v>30</v>
      </c>
      <c r="AQ51" s="12">
        <v>30</v>
      </c>
      <c r="AR51" s="12">
        <v>30</v>
      </c>
      <c r="AS51" s="12">
        <v>30</v>
      </c>
      <c r="AT51" s="12">
        <v>30</v>
      </c>
      <c r="AU51" s="12"/>
      <c r="AV51" s="12">
        <v>25.1</v>
      </c>
      <c r="AW51" s="12">
        <v>25.4</v>
      </c>
      <c r="AX51" s="12">
        <v>26.1</v>
      </c>
      <c r="AY51" s="12">
        <v>25.4</v>
      </c>
      <c r="AZ51" s="12">
        <v>25.1</v>
      </c>
      <c r="BA51" s="12">
        <v>25.4</v>
      </c>
      <c r="BB51" s="12">
        <v>25.9</v>
      </c>
      <c r="BC51" s="12"/>
      <c r="BD51" s="12">
        <v>25.4</v>
      </c>
      <c r="BE51" s="12">
        <v>25</v>
      </c>
    </row>
    <row r="52" ht="40.5" customHeight="1" spans="1:57">
      <c r="A52" s="9"/>
      <c r="B52" s="9"/>
      <c r="C52" s="9"/>
      <c r="D52" s="11" t="s">
        <v>143</v>
      </c>
      <c r="E52" s="11" t="s">
        <v>144</v>
      </c>
      <c r="F52" s="12">
        <f t="shared" si="4"/>
        <v>28.8</v>
      </c>
      <c r="G52" s="12">
        <f t="shared" si="5"/>
        <v>29.8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>
        <v>29.8</v>
      </c>
      <c r="AL52" s="12">
        <v>29.8</v>
      </c>
      <c r="AM52" s="12">
        <v>29.8</v>
      </c>
      <c r="AN52" s="12">
        <v>29.8</v>
      </c>
      <c r="AO52" s="12">
        <v>29.8</v>
      </c>
      <c r="AP52" s="12">
        <v>29.8</v>
      </c>
      <c r="AQ52" s="12">
        <v>29.8</v>
      </c>
      <c r="AR52" s="12">
        <v>29.8</v>
      </c>
      <c r="AS52" s="12">
        <v>29.8</v>
      </c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>
        <v>28.8</v>
      </c>
    </row>
    <row r="53" s="1" customFormat="1" ht="40.5" customHeight="1" spans="1:57">
      <c r="A53" s="9"/>
      <c r="B53" s="9"/>
      <c r="C53" s="9"/>
      <c r="D53" s="11" t="s">
        <v>145</v>
      </c>
      <c r="E53" s="11" t="s">
        <v>146</v>
      </c>
      <c r="F53" s="12">
        <f t="shared" si="4"/>
        <v>15</v>
      </c>
      <c r="G53" s="12">
        <f t="shared" si="5"/>
        <v>15</v>
      </c>
      <c r="H53" s="12">
        <v>15</v>
      </c>
      <c r="I53" s="12">
        <v>15</v>
      </c>
      <c r="J53" s="12">
        <f>0.5*30</f>
        <v>15</v>
      </c>
      <c r="K53" s="12">
        <v>15</v>
      </c>
      <c r="L53" s="12">
        <v>15</v>
      </c>
      <c r="M53" s="12">
        <v>15</v>
      </c>
      <c r="N53" s="12"/>
      <c r="O53" s="12">
        <v>15</v>
      </c>
      <c r="P53" s="12"/>
      <c r="Q53" s="12"/>
      <c r="R53" s="12"/>
      <c r="S53" s="12">
        <v>15</v>
      </c>
      <c r="T53" s="12"/>
      <c r="U53" s="12"/>
      <c r="V53" s="12"/>
      <c r="W53" s="12">
        <v>15</v>
      </c>
      <c r="X53" s="12"/>
      <c r="Y53" s="12">
        <v>15</v>
      </c>
      <c r="Z53" s="12">
        <v>15</v>
      </c>
      <c r="AA53" s="12">
        <v>15</v>
      </c>
      <c r="AB53" s="12"/>
      <c r="AC53" s="12">
        <v>15</v>
      </c>
      <c r="AD53" s="12"/>
      <c r="AE53" s="12"/>
      <c r="AF53" s="12"/>
      <c r="AG53" s="12"/>
      <c r="AH53" s="12">
        <v>15</v>
      </c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</row>
    <row r="54" ht="189" customHeight="1" spans="1:57">
      <c r="A54" s="7">
        <v>11</v>
      </c>
      <c r="B54" s="7" t="s">
        <v>147</v>
      </c>
      <c r="C54" s="7" t="s">
        <v>148</v>
      </c>
      <c r="D54" s="7" t="s">
        <v>149</v>
      </c>
      <c r="E54" s="7" t="s">
        <v>150</v>
      </c>
      <c r="F54" s="15">
        <f t="shared" si="4"/>
        <v>17.22</v>
      </c>
      <c r="G54" s="15">
        <f t="shared" si="5"/>
        <v>31.8</v>
      </c>
      <c r="H54" s="8">
        <v>17.22</v>
      </c>
      <c r="I54" s="8">
        <v>17.22</v>
      </c>
      <c r="J54" s="8"/>
      <c r="K54" s="8"/>
      <c r="L54" s="8">
        <v>17.22</v>
      </c>
      <c r="M54" s="8">
        <v>17.22</v>
      </c>
      <c r="N54" s="8">
        <v>17.22</v>
      </c>
      <c r="O54" s="8"/>
      <c r="P54" s="8">
        <v>17.22</v>
      </c>
      <c r="Q54" s="8"/>
      <c r="R54" s="8">
        <v>17.22</v>
      </c>
      <c r="S54" s="8"/>
      <c r="T54" s="8"/>
      <c r="U54" s="8">
        <v>17.22</v>
      </c>
      <c r="V54" s="8"/>
      <c r="W54" s="8">
        <v>17.22</v>
      </c>
      <c r="X54" s="8"/>
      <c r="Y54" s="8"/>
      <c r="Z54" s="8"/>
      <c r="AA54" s="8"/>
      <c r="AB54" s="8">
        <v>17.22</v>
      </c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>
        <v>31.8</v>
      </c>
      <c r="AW54" s="8">
        <v>31.8</v>
      </c>
      <c r="AX54" s="8"/>
      <c r="AY54" s="8"/>
      <c r="AZ54" s="8"/>
      <c r="BA54" s="8">
        <v>31.8</v>
      </c>
      <c r="BB54" s="8"/>
      <c r="BC54" s="8"/>
      <c r="BD54" s="8"/>
      <c r="BE54" s="8"/>
    </row>
    <row r="55" s="1" customFormat="1" ht="40.5" customHeight="1" spans="1:57">
      <c r="A55" s="19">
        <v>12</v>
      </c>
      <c r="B55" s="19" t="s">
        <v>151</v>
      </c>
      <c r="C55" s="19" t="s">
        <v>152</v>
      </c>
      <c r="D55" s="11" t="s">
        <v>153</v>
      </c>
      <c r="E55" s="11" t="s">
        <v>154</v>
      </c>
      <c r="F55" s="12">
        <f t="shared" si="4"/>
        <v>8.19</v>
      </c>
      <c r="G55" s="12">
        <f t="shared" si="5"/>
        <v>8.19</v>
      </c>
      <c r="H55" s="12"/>
      <c r="I55" s="12"/>
      <c r="J55" s="12"/>
      <c r="K55" s="12"/>
      <c r="L55" s="12">
        <v>8.19</v>
      </c>
      <c r="M55" s="12"/>
      <c r="N55" s="12"/>
      <c r="O55" s="12">
        <v>8.19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</row>
    <row r="56" s="1" customFormat="1" ht="40.5" customHeight="1" spans="1:57">
      <c r="A56" s="7">
        <v>13</v>
      </c>
      <c r="B56" s="7" t="s">
        <v>155</v>
      </c>
      <c r="C56" s="7" t="s">
        <v>156</v>
      </c>
      <c r="D56" s="7" t="s">
        <v>157</v>
      </c>
      <c r="E56" s="7" t="s">
        <v>158</v>
      </c>
      <c r="F56" s="15">
        <f t="shared" si="4"/>
        <v>49</v>
      </c>
      <c r="G56" s="15">
        <f t="shared" si="5"/>
        <v>49.5</v>
      </c>
      <c r="H56" s="15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>
        <v>49.5</v>
      </c>
      <c r="AL56" s="8">
        <v>49.5</v>
      </c>
      <c r="AM56" s="8">
        <v>49.5</v>
      </c>
      <c r="AN56" s="8">
        <v>49.5</v>
      </c>
      <c r="AO56" s="8">
        <v>49.5</v>
      </c>
      <c r="AP56" s="8">
        <v>49.5</v>
      </c>
      <c r="AQ56" s="8">
        <v>49.5</v>
      </c>
      <c r="AR56" s="8">
        <v>49.5</v>
      </c>
      <c r="AS56" s="8">
        <v>49.5</v>
      </c>
      <c r="AT56" s="8"/>
      <c r="AU56" s="8"/>
      <c r="AV56" s="8"/>
      <c r="AW56" s="8"/>
      <c r="AX56" s="8"/>
      <c r="AY56" s="8"/>
      <c r="AZ56" s="8">
        <v>49</v>
      </c>
      <c r="BA56" s="8"/>
      <c r="BB56" s="8"/>
      <c r="BC56" s="8"/>
      <c r="BD56" s="8"/>
      <c r="BE56" s="8"/>
    </row>
    <row r="57" s="1" customFormat="1" ht="40.5" customHeight="1" spans="1:57">
      <c r="A57" s="9"/>
      <c r="B57" s="9"/>
      <c r="C57" s="9"/>
      <c r="D57" s="7" t="s">
        <v>157</v>
      </c>
      <c r="E57" s="7" t="s">
        <v>159</v>
      </c>
      <c r="F57" s="15">
        <f t="shared" ref="F57:F65" si="6">MIN(H57:BE57)</f>
        <v>21.18</v>
      </c>
      <c r="G57" s="15">
        <f t="shared" ref="G57:G65" si="7">MAX(H57:BE57)</f>
        <v>21.18</v>
      </c>
      <c r="H57" s="15"/>
      <c r="I57" s="8"/>
      <c r="J57" s="8"/>
      <c r="K57" s="8"/>
      <c r="L57" s="8"/>
      <c r="M57" s="8"/>
      <c r="N57" s="8"/>
      <c r="O57" s="8">
        <v>21.18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</row>
    <row r="58" s="1" customFormat="1" ht="40.5" customHeight="1" spans="1:57">
      <c r="A58" s="9"/>
      <c r="B58" s="9"/>
      <c r="C58" s="9"/>
      <c r="D58" s="7" t="s">
        <v>160</v>
      </c>
      <c r="E58" s="7" t="s">
        <v>161</v>
      </c>
      <c r="F58" s="15">
        <f t="shared" si="6"/>
        <v>15</v>
      </c>
      <c r="G58" s="15">
        <f t="shared" si="7"/>
        <v>18.8</v>
      </c>
      <c r="H58" s="15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>
        <v>15</v>
      </c>
      <c r="AL58" s="8">
        <v>15</v>
      </c>
      <c r="AM58" s="8">
        <v>15</v>
      </c>
      <c r="AN58" s="8">
        <v>15</v>
      </c>
      <c r="AO58" s="8">
        <v>15</v>
      </c>
      <c r="AP58" s="8">
        <v>15</v>
      </c>
      <c r="AQ58" s="8">
        <v>15</v>
      </c>
      <c r="AR58" s="8">
        <v>15</v>
      </c>
      <c r="AS58" s="8">
        <v>15</v>
      </c>
      <c r="AT58" s="8"/>
      <c r="AU58" s="8"/>
      <c r="AV58" s="8">
        <v>18.8</v>
      </c>
      <c r="AW58" s="8"/>
      <c r="AX58" s="8"/>
      <c r="AY58" s="8"/>
      <c r="AZ58" s="8">
        <v>15</v>
      </c>
      <c r="BA58" s="8">
        <v>18.8</v>
      </c>
      <c r="BB58" s="8">
        <v>15</v>
      </c>
      <c r="BC58" s="8"/>
      <c r="BD58" s="8"/>
      <c r="BE58" s="8"/>
    </row>
    <row r="59" s="1" customFormat="1" ht="40.5" customHeight="1" spans="1:57">
      <c r="A59" s="9"/>
      <c r="B59" s="9"/>
      <c r="C59" s="9"/>
      <c r="D59" s="7" t="s">
        <v>157</v>
      </c>
      <c r="E59" s="7" t="s">
        <v>161</v>
      </c>
      <c r="F59" s="15">
        <f t="shared" si="6"/>
        <v>29</v>
      </c>
      <c r="G59" s="15">
        <f t="shared" si="7"/>
        <v>46</v>
      </c>
      <c r="H59" s="15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>
        <v>36.8</v>
      </c>
      <c r="AL59" s="8">
        <v>36.8</v>
      </c>
      <c r="AM59" s="8">
        <v>36.8</v>
      </c>
      <c r="AN59" s="8">
        <v>36.8</v>
      </c>
      <c r="AO59" s="8">
        <v>36.8</v>
      </c>
      <c r="AP59" s="8">
        <v>36.8</v>
      </c>
      <c r="AQ59" s="8">
        <v>36.8</v>
      </c>
      <c r="AR59" s="8">
        <v>36.8</v>
      </c>
      <c r="AS59" s="8">
        <v>36.8</v>
      </c>
      <c r="AT59" s="8">
        <v>46</v>
      </c>
      <c r="AU59" s="8">
        <v>46</v>
      </c>
      <c r="AV59" s="8">
        <v>36.8</v>
      </c>
      <c r="AW59" s="8">
        <v>29</v>
      </c>
      <c r="AX59" s="8">
        <v>29</v>
      </c>
      <c r="AY59" s="8">
        <v>29</v>
      </c>
      <c r="AZ59" s="8">
        <v>29</v>
      </c>
      <c r="BA59" s="8">
        <v>36.8</v>
      </c>
      <c r="BB59" s="8">
        <v>29</v>
      </c>
      <c r="BC59" s="8">
        <v>29</v>
      </c>
      <c r="BD59" s="8"/>
      <c r="BE59" s="8"/>
    </row>
    <row r="60" s="1" customFormat="1" ht="40.5" customHeight="1" spans="1:57">
      <c r="A60" s="9"/>
      <c r="B60" s="9"/>
      <c r="C60" s="9"/>
      <c r="D60" s="7" t="s">
        <v>162</v>
      </c>
      <c r="E60" s="7" t="s">
        <v>161</v>
      </c>
      <c r="F60" s="15">
        <f t="shared" si="6"/>
        <v>31.08</v>
      </c>
      <c r="G60" s="15">
        <f t="shared" si="7"/>
        <v>31.13</v>
      </c>
      <c r="H60" s="15">
        <v>31.13</v>
      </c>
      <c r="I60" s="8">
        <v>31.13</v>
      </c>
      <c r="J60" s="8">
        <f>42*0.74</f>
        <v>31.08</v>
      </c>
      <c r="K60" s="8">
        <v>31.13</v>
      </c>
      <c r="L60" s="8"/>
      <c r="M60" s="8">
        <v>31.13</v>
      </c>
      <c r="N60" s="8">
        <v>31.13</v>
      </c>
      <c r="O60" s="8"/>
      <c r="P60" s="8">
        <v>31.13</v>
      </c>
      <c r="Q60" s="8"/>
      <c r="R60" s="8">
        <v>31.13</v>
      </c>
      <c r="S60" s="8"/>
      <c r="T60" s="8">
        <v>31.13</v>
      </c>
      <c r="U60" s="8">
        <v>31.13</v>
      </c>
      <c r="V60" s="8"/>
      <c r="W60" s="8">
        <v>31.13</v>
      </c>
      <c r="X60" s="8"/>
      <c r="Y60" s="8">
        <v>31.12</v>
      </c>
      <c r="Z60" s="8"/>
      <c r="AA60" s="8"/>
      <c r="AB60" s="8">
        <v>31.13</v>
      </c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</row>
    <row r="61" s="1" customFormat="1" ht="40.5" customHeight="1" spans="1:57">
      <c r="A61" s="9"/>
      <c r="B61" s="9"/>
      <c r="C61" s="9"/>
      <c r="D61" s="7" t="s">
        <v>157</v>
      </c>
      <c r="E61" s="7" t="s">
        <v>137</v>
      </c>
      <c r="F61" s="15">
        <f t="shared" si="6"/>
        <v>20.15</v>
      </c>
      <c r="G61" s="15">
        <f t="shared" si="7"/>
        <v>20.15</v>
      </c>
      <c r="H61" s="15"/>
      <c r="I61" s="8"/>
      <c r="J61" s="8"/>
      <c r="K61" s="8"/>
      <c r="L61" s="8">
        <v>20.15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</row>
    <row r="62" s="1" customFormat="1" ht="40.5" customHeight="1" spans="1:57">
      <c r="A62" s="9"/>
      <c r="B62" s="9"/>
      <c r="C62" s="9"/>
      <c r="D62" s="7" t="s">
        <v>157</v>
      </c>
      <c r="E62" s="7" t="s">
        <v>163</v>
      </c>
      <c r="F62" s="15">
        <f t="shared" si="6"/>
        <v>18.18</v>
      </c>
      <c r="G62" s="15">
        <f t="shared" si="7"/>
        <v>18.18</v>
      </c>
      <c r="H62" s="15"/>
      <c r="I62" s="8"/>
      <c r="J62" s="8"/>
      <c r="K62" s="8"/>
      <c r="L62" s="8"/>
      <c r="M62" s="8"/>
      <c r="N62" s="8">
        <v>18.18</v>
      </c>
      <c r="O62" s="8"/>
      <c r="P62" s="8"/>
      <c r="Q62" s="8"/>
      <c r="R62" s="8"/>
      <c r="S62" s="8">
        <v>18.18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</row>
    <row r="63" s="1" customFormat="1" ht="54" customHeight="1" spans="1:57">
      <c r="A63" s="9"/>
      <c r="B63" s="9"/>
      <c r="C63" s="9"/>
      <c r="D63" s="7" t="s">
        <v>157</v>
      </c>
      <c r="E63" s="7" t="s">
        <v>164</v>
      </c>
      <c r="F63" s="15">
        <f t="shared" si="6"/>
        <v>53.8</v>
      </c>
      <c r="G63" s="15">
        <f t="shared" si="7"/>
        <v>53.8</v>
      </c>
      <c r="H63" s="15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>
        <v>53.8</v>
      </c>
      <c r="AL63" s="8">
        <v>53.8</v>
      </c>
      <c r="AM63" s="8">
        <v>53.8</v>
      </c>
      <c r="AN63" s="8">
        <v>53.8</v>
      </c>
      <c r="AO63" s="8">
        <v>53.8</v>
      </c>
      <c r="AP63" s="8">
        <v>53.8</v>
      </c>
      <c r="AQ63" s="8">
        <v>53.8</v>
      </c>
      <c r="AR63" s="8">
        <v>53.8</v>
      </c>
      <c r="AS63" s="8">
        <v>53.8</v>
      </c>
      <c r="AT63" s="8"/>
      <c r="AU63" s="8"/>
      <c r="AV63" s="8">
        <v>53.8</v>
      </c>
      <c r="AW63" s="8">
        <v>53.8</v>
      </c>
      <c r="AX63" s="8">
        <v>53.8</v>
      </c>
      <c r="AY63" s="8">
        <v>53.8</v>
      </c>
      <c r="AZ63" s="8">
        <v>53.8</v>
      </c>
      <c r="BA63" s="8">
        <v>53.8</v>
      </c>
      <c r="BB63" s="8">
        <v>53.8</v>
      </c>
      <c r="BC63" s="8">
        <v>53.8</v>
      </c>
      <c r="BD63" s="8"/>
      <c r="BE63" s="8"/>
    </row>
    <row r="64" ht="54" customHeight="1" spans="1:57">
      <c r="A64" s="9"/>
      <c r="B64" s="9"/>
      <c r="C64" s="9"/>
      <c r="D64" s="7" t="s">
        <v>165</v>
      </c>
      <c r="E64" s="7" t="s">
        <v>164</v>
      </c>
      <c r="F64" s="15">
        <f t="shared" si="6"/>
        <v>7.28</v>
      </c>
      <c r="G64" s="15">
        <f t="shared" si="7"/>
        <v>14</v>
      </c>
      <c r="H64" s="15">
        <v>7.28</v>
      </c>
      <c r="I64" s="8">
        <v>7.28</v>
      </c>
      <c r="J64" s="8">
        <f>1.04*7</f>
        <v>7.28</v>
      </c>
      <c r="K64" s="8"/>
      <c r="L64" s="8">
        <v>7.28</v>
      </c>
      <c r="M64" s="8"/>
      <c r="N64" s="8"/>
      <c r="O64" s="8"/>
      <c r="P64" s="8"/>
      <c r="Q64" s="8"/>
      <c r="R64" s="8">
        <v>7.28</v>
      </c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>
        <v>7.28</v>
      </c>
      <c r="AF64" s="8"/>
      <c r="AG64" s="8"/>
      <c r="AH64" s="8">
        <v>7.28</v>
      </c>
      <c r="AI64" s="8"/>
      <c r="AJ64" s="8"/>
      <c r="AK64" s="8">
        <v>14</v>
      </c>
      <c r="AL64" s="8">
        <v>14</v>
      </c>
      <c r="AM64" s="8">
        <v>14</v>
      </c>
      <c r="AN64" s="8">
        <v>14</v>
      </c>
      <c r="AO64" s="8">
        <v>14</v>
      </c>
      <c r="AP64" s="8">
        <v>14</v>
      </c>
      <c r="AQ64" s="8">
        <v>14</v>
      </c>
      <c r="AR64" s="8">
        <v>14</v>
      </c>
      <c r="AS64" s="8">
        <v>14</v>
      </c>
      <c r="AT64" s="8">
        <v>13.5</v>
      </c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</row>
    <row r="65" s="1" customFormat="1" ht="40.5" customHeight="1" spans="1:57">
      <c r="A65" s="19">
        <v>14</v>
      </c>
      <c r="B65" s="19" t="s">
        <v>166</v>
      </c>
      <c r="C65" s="11" t="s">
        <v>167</v>
      </c>
      <c r="D65" s="11" t="s">
        <v>168</v>
      </c>
      <c r="E65" s="11" t="s">
        <v>169</v>
      </c>
      <c r="F65" s="12">
        <f t="shared" si="6"/>
        <v>23.72</v>
      </c>
      <c r="G65" s="12">
        <f t="shared" si="7"/>
        <v>23.72</v>
      </c>
      <c r="H65" s="12">
        <v>23.72</v>
      </c>
      <c r="I65" s="12"/>
      <c r="J65" s="12">
        <v>23.72</v>
      </c>
      <c r="K65" s="12"/>
      <c r="L65" s="12"/>
      <c r="M65" s="12"/>
      <c r="N65" s="12">
        <v>23.72</v>
      </c>
      <c r="O65" s="12">
        <v>23.72</v>
      </c>
      <c r="P65" s="12">
        <v>23.72</v>
      </c>
      <c r="Q65" s="12">
        <v>23.72</v>
      </c>
      <c r="R65" s="12">
        <v>23.72</v>
      </c>
      <c r="S65" s="12"/>
      <c r="T65" s="12">
        <v>23.72</v>
      </c>
      <c r="U65" s="12">
        <v>23.72</v>
      </c>
      <c r="V65" s="12"/>
      <c r="W65" s="12">
        <v>23.72</v>
      </c>
      <c r="X65" s="12"/>
      <c r="Y65" s="12"/>
      <c r="Z65" s="12">
        <v>23.72</v>
      </c>
      <c r="AA65" s="12"/>
      <c r="AB65" s="12">
        <v>23.72</v>
      </c>
      <c r="AC65" s="12"/>
      <c r="AD65" s="12">
        <v>23.72</v>
      </c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</row>
    <row r="66" s="1" customFormat="1" ht="40.5" customHeight="1" spans="1:57">
      <c r="A66" s="7">
        <v>15</v>
      </c>
      <c r="B66" s="7" t="s">
        <v>170</v>
      </c>
      <c r="C66" s="7" t="s">
        <v>171</v>
      </c>
      <c r="D66" s="7" t="s">
        <v>172</v>
      </c>
      <c r="E66" s="7" t="s">
        <v>173</v>
      </c>
      <c r="F66" s="15">
        <f t="shared" ref="F66:F76" si="8">MIN(H66:BE66)</f>
        <v>126</v>
      </c>
      <c r="G66" s="15">
        <f t="shared" ref="G66:G76" si="9">MAX(H66:BE66)</f>
        <v>126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>
        <v>126</v>
      </c>
    </row>
    <row r="67" s="1" customFormat="1" ht="40.5" customHeight="1" spans="1:57">
      <c r="A67" s="9"/>
      <c r="B67" s="9"/>
      <c r="C67" s="9"/>
      <c r="D67" s="7" t="s">
        <v>174</v>
      </c>
      <c r="E67" s="7" t="s">
        <v>173</v>
      </c>
      <c r="F67" s="15">
        <f t="shared" si="8"/>
        <v>40.5</v>
      </c>
      <c r="G67" s="15">
        <f t="shared" si="9"/>
        <v>40.5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>
        <v>40.5</v>
      </c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</row>
    <row r="68" s="1" customFormat="1" ht="40.5" customHeight="1" spans="1:57">
      <c r="A68" s="9"/>
      <c r="B68" s="9"/>
      <c r="C68" s="9"/>
      <c r="D68" s="7" t="s">
        <v>175</v>
      </c>
      <c r="E68" s="7" t="s">
        <v>173</v>
      </c>
      <c r="F68" s="15">
        <f t="shared" si="8"/>
        <v>36</v>
      </c>
      <c r="G68" s="15">
        <f t="shared" si="9"/>
        <v>36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>
        <v>36</v>
      </c>
    </row>
    <row r="69" ht="40.5" customHeight="1" spans="1:57">
      <c r="A69" s="9"/>
      <c r="B69" s="9"/>
      <c r="C69" s="9"/>
      <c r="D69" s="7" t="s">
        <v>176</v>
      </c>
      <c r="E69" s="7" t="s">
        <v>173</v>
      </c>
      <c r="F69" s="15">
        <f t="shared" si="8"/>
        <v>39.11</v>
      </c>
      <c r="G69" s="15">
        <f t="shared" si="9"/>
        <v>39.11</v>
      </c>
      <c r="H69" s="8"/>
      <c r="I69" s="8"/>
      <c r="J69" s="8"/>
      <c r="K69" s="8"/>
      <c r="L69" s="8"/>
      <c r="M69" s="8">
        <v>39.11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</row>
    <row r="70" ht="94.5" customHeight="1" spans="1:57">
      <c r="A70" s="13"/>
      <c r="B70" s="13"/>
      <c r="C70" s="13"/>
      <c r="D70" s="7" t="s">
        <v>176</v>
      </c>
      <c r="E70" s="7" t="s">
        <v>177</v>
      </c>
      <c r="F70" s="15">
        <f t="shared" si="8"/>
        <v>39.11</v>
      </c>
      <c r="G70" s="15">
        <f t="shared" si="9"/>
        <v>39.11</v>
      </c>
      <c r="H70" s="8"/>
      <c r="I70" s="8">
        <v>39.11</v>
      </c>
      <c r="J70" s="8"/>
      <c r="K70" s="8"/>
      <c r="L70" s="8">
        <v>39.11</v>
      </c>
      <c r="M70" s="8"/>
      <c r="N70" s="8"/>
      <c r="O70" s="8"/>
      <c r="P70" s="8">
        <v>39.11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>
        <v>39.11</v>
      </c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</row>
    <row r="71" ht="40.5" customHeight="1" spans="1:57">
      <c r="A71" s="11">
        <v>16</v>
      </c>
      <c r="B71" s="11" t="s">
        <v>178</v>
      </c>
      <c r="C71" s="11" t="s">
        <v>179</v>
      </c>
      <c r="D71" s="11" t="s">
        <v>180</v>
      </c>
      <c r="E71" s="11" t="s">
        <v>181</v>
      </c>
      <c r="F71" s="12">
        <f t="shared" si="8"/>
        <v>21.7</v>
      </c>
      <c r="G71" s="12">
        <f t="shared" si="9"/>
        <v>21.7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>
        <v>21.7</v>
      </c>
      <c r="AW71" s="12"/>
      <c r="AX71" s="12">
        <v>21.7</v>
      </c>
      <c r="AY71" s="12">
        <v>21.7</v>
      </c>
      <c r="AZ71" s="12">
        <v>21.7</v>
      </c>
      <c r="BA71" s="12">
        <v>21.7</v>
      </c>
      <c r="BB71" s="12">
        <v>21.7</v>
      </c>
      <c r="BC71" s="12"/>
      <c r="BD71" s="12"/>
      <c r="BE71" s="12"/>
    </row>
    <row r="72" ht="40.5" customHeight="1" spans="1:57">
      <c r="A72" s="9"/>
      <c r="B72" s="9"/>
      <c r="C72" s="9"/>
      <c r="D72" s="11" t="s">
        <v>182</v>
      </c>
      <c r="E72" s="11" t="s">
        <v>183</v>
      </c>
      <c r="F72" s="12">
        <f t="shared" si="8"/>
        <v>208</v>
      </c>
      <c r="G72" s="12">
        <f t="shared" si="9"/>
        <v>212.2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>
        <v>208</v>
      </c>
      <c r="AL72" s="12">
        <v>208</v>
      </c>
      <c r="AM72" s="12">
        <v>208</v>
      </c>
      <c r="AN72" s="12">
        <v>208</v>
      </c>
      <c r="AO72" s="12">
        <v>208</v>
      </c>
      <c r="AP72" s="12">
        <v>208</v>
      </c>
      <c r="AQ72" s="12">
        <v>208</v>
      </c>
      <c r="AR72" s="12">
        <v>208</v>
      </c>
      <c r="AS72" s="12">
        <v>208</v>
      </c>
      <c r="AT72" s="12"/>
      <c r="AU72" s="12"/>
      <c r="AV72" s="12">
        <v>208</v>
      </c>
      <c r="AW72" s="12">
        <v>212.2</v>
      </c>
      <c r="AX72" s="12"/>
      <c r="AY72" s="12">
        <v>210.2</v>
      </c>
      <c r="AZ72" s="12"/>
      <c r="BA72" s="12"/>
      <c r="BB72" s="12"/>
      <c r="BC72" s="12"/>
      <c r="BD72" s="12"/>
      <c r="BE72" s="12"/>
    </row>
    <row r="73" ht="40.5" customHeight="1" spans="1:57">
      <c r="A73" s="9"/>
      <c r="B73" s="9"/>
      <c r="C73" s="9"/>
      <c r="D73" s="11" t="s">
        <v>180</v>
      </c>
      <c r="E73" s="11" t="s">
        <v>183</v>
      </c>
      <c r="F73" s="12">
        <f t="shared" si="8"/>
        <v>12.81</v>
      </c>
      <c r="G73" s="12">
        <f t="shared" si="9"/>
        <v>41.7</v>
      </c>
      <c r="H73" s="12">
        <v>17.41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>
        <v>12.81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>
        <v>37.3</v>
      </c>
      <c r="AL73" s="12">
        <v>37.3</v>
      </c>
      <c r="AM73" s="12">
        <v>37.3</v>
      </c>
      <c r="AN73" s="12">
        <v>37.3</v>
      </c>
      <c r="AO73" s="12">
        <v>37.3</v>
      </c>
      <c r="AP73" s="12">
        <v>37.3</v>
      </c>
      <c r="AQ73" s="12">
        <v>37.3</v>
      </c>
      <c r="AR73" s="12">
        <v>37.3</v>
      </c>
      <c r="AS73" s="12">
        <v>37.3</v>
      </c>
      <c r="AT73" s="12"/>
      <c r="AU73" s="12"/>
      <c r="AV73" s="12">
        <v>35</v>
      </c>
      <c r="AW73" s="12">
        <v>37.8</v>
      </c>
      <c r="AX73" s="12">
        <v>41.7</v>
      </c>
      <c r="AY73" s="12">
        <v>37.8</v>
      </c>
      <c r="AZ73" s="12">
        <v>37.8</v>
      </c>
      <c r="BA73" s="12">
        <v>37.8</v>
      </c>
      <c r="BB73" s="12"/>
      <c r="BC73" s="12">
        <v>37.8</v>
      </c>
      <c r="BD73" s="12">
        <v>37.8</v>
      </c>
      <c r="BE73" s="12"/>
    </row>
    <row r="74" ht="40.5" customHeight="1" spans="1:57">
      <c r="A74" s="9"/>
      <c r="B74" s="9"/>
      <c r="C74" s="9"/>
      <c r="D74" s="11" t="s">
        <v>184</v>
      </c>
      <c r="E74" s="11" t="s">
        <v>185</v>
      </c>
      <c r="F74" s="12">
        <f t="shared" si="8"/>
        <v>9.67</v>
      </c>
      <c r="G74" s="12">
        <f t="shared" si="9"/>
        <v>9.67</v>
      </c>
      <c r="H74" s="12"/>
      <c r="I74" s="12"/>
      <c r="J74" s="12"/>
      <c r="K74" s="12"/>
      <c r="L74" s="12"/>
      <c r="M74" s="12"/>
      <c r="N74" s="12"/>
      <c r="O74" s="12"/>
      <c r="P74" s="12"/>
      <c r="Q74" s="12">
        <v>9.67</v>
      </c>
      <c r="R74" s="12">
        <v>9.67</v>
      </c>
      <c r="S74" s="12"/>
      <c r="T74" s="12">
        <v>9.67</v>
      </c>
      <c r="U74" s="12">
        <v>9.67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</row>
    <row r="75" ht="40.5" customHeight="1" spans="1:57">
      <c r="A75" s="9"/>
      <c r="B75" s="9"/>
      <c r="C75" s="9"/>
      <c r="D75" s="11" t="s">
        <v>182</v>
      </c>
      <c r="E75" s="11" t="s">
        <v>119</v>
      </c>
      <c r="F75" s="12">
        <f t="shared" si="8"/>
        <v>31.53</v>
      </c>
      <c r="G75" s="12">
        <f t="shared" si="9"/>
        <v>36.26</v>
      </c>
      <c r="H75" s="12"/>
      <c r="I75" s="12"/>
      <c r="J75" s="12"/>
      <c r="K75" s="12"/>
      <c r="L75" s="12">
        <v>31.53</v>
      </c>
      <c r="M75" s="12"/>
      <c r="N75" s="12"/>
      <c r="O75" s="12">
        <v>31.53</v>
      </c>
      <c r="P75" s="12">
        <v>31.53</v>
      </c>
      <c r="Q75" s="12"/>
      <c r="R75" s="12"/>
      <c r="S75" s="12">
        <v>31.53</v>
      </c>
      <c r="T75" s="12"/>
      <c r="U75" s="12">
        <v>31.53</v>
      </c>
      <c r="V75" s="12"/>
      <c r="W75" s="12">
        <v>31.53</v>
      </c>
      <c r="X75" s="12"/>
      <c r="Y75" s="12"/>
      <c r="Z75" s="12"/>
      <c r="AA75" s="12"/>
      <c r="AB75" s="12">
        <v>31.53</v>
      </c>
      <c r="AC75" s="12"/>
      <c r="AD75" s="12"/>
      <c r="AE75" s="12"/>
      <c r="AF75" s="12"/>
      <c r="AG75" s="12"/>
      <c r="AH75" s="12">
        <v>31.53</v>
      </c>
      <c r="AI75" s="12"/>
      <c r="AJ75" s="12">
        <v>36.26</v>
      </c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</row>
    <row r="76" ht="27" customHeight="1" spans="1:57">
      <c r="A76" s="9"/>
      <c r="B76" s="9"/>
      <c r="C76" s="9"/>
      <c r="D76" s="11" t="s">
        <v>184</v>
      </c>
      <c r="E76" s="11" t="s">
        <v>186</v>
      </c>
      <c r="F76" s="12">
        <f t="shared" si="8"/>
        <v>9.67</v>
      </c>
      <c r="G76" s="12">
        <f t="shared" si="9"/>
        <v>9.67</v>
      </c>
      <c r="H76" s="12"/>
      <c r="I76" s="12"/>
      <c r="J76" s="12">
        <v>9.67</v>
      </c>
      <c r="K76" s="12"/>
      <c r="L76" s="12"/>
      <c r="M76" s="12">
        <v>9.67</v>
      </c>
      <c r="N76" s="12"/>
      <c r="O76" s="12"/>
      <c r="P76" s="12"/>
      <c r="Q76" s="12"/>
      <c r="R76" s="12"/>
      <c r="S76" s="12"/>
      <c r="T76" s="12"/>
      <c r="U76" s="12"/>
      <c r="V76" s="12"/>
      <c r="W76" s="12">
        <v>9.67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</row>
    <row r="77" ht="108" customHeight="1" spans="1:57">
      <c r="A77" s="13"/>
      <c r="B77" s="13"/>
      <c r="C77" s="13"/>
      <c r="D77" s="11" t="s">
        <v>182</v>
      </c>
      <c r="E77" s="11" t="s">
        <v>187</v>
      </c>
      <c r="F77" s="12">
        <f t="shared" ref="F77:F131" si="10">MIN(H77:BE77)</f>
        <v>24</v>
      </c>
      <c r="G77" s="12">
        <f t="shared" ref="G77:G131" si="11">MAX(H77:BE77)</f>
        <v>24</v>
      </c>
      <c r="H77" s="12">
        <v>24</v>
      </c>
      <c r="I77" s="12">
        <v>24</v>
      </c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</row>
    <row r="78" ht="40.5" customHeight="1" spans="1:57">
      <c r="A78" s="21">
        <v>17</v>
      </c>
      <c r="B78" s="21" t="s">
        <v>188</v>
      </c>
      <c r="C78" s="21" t="s">
        <v>189</v>
      </c>
      <c r="D78" s="7" t="s">
        <v>190</v>
      </c>
      <c r="E78" s="7" t="s">
        <v>191</v>
      </c>
      <c r="F78" s="15">
        <f t="shared" si="10"/>
        <v>14.38</v>
      </c>
      <c r="G78" s="15">
        <f t="shared" si="11"/>
        <v>14.38</v>
      </c>
      <c r="H78" s="8">
        <v>14.38</v>
      </c>
      <c r="I78" s="8">
        <v>14.38</v>
      </c>
      <c r="J78" s="8">
        <v>14.38</v>
      </c>
      <c r="K78" s="8">
        <v>14.38</v>
      </c>
      <c r="L78" s="8"/>
      <c r="M78" s="8">
        <v>14.38</v>
      </c>
      <c r="N78" s="8">
        <v>14.38</v>
      </c>
      <c r="O78" s="8">
        <v>14.38</v>
      </c>
      <c r="P78" s="8"/>
      <c r="Q78" s="8"/>
      <c r="R78" s="8">
        <v>14.38</v>
      </c>
      <c r="S78" s="8">
        <v>14.38</v>
      </c>
      <c r="T78" s="8"/>
      <c r="U78" s="8">
        <v>14.38</v>
      </c>
      <c r="V78" s="8"/>
      <c r="W78" s="8">
        <v>14.38</v>
      </c>
      <c r="X78" s="8"/>
      <c r="Y78" s="8"/>
      <c r="Z78" s="8"/>
      <c r="AA78" s="8"/>
      <c r="AB78" s="8">
        <v>14.38</v>
      </c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</row>
    <row r="79" ht="40.5" customHeight="1" spans="1:57">
      <c r="A79" s="22">
        <v>18</v>
      </c>
      <c r="B79" s="22" t="s">
        <v>192</v>
      </c>
      <c r="C79" s="22" t="s">
        <v>90</v>
      </c>
      <c r="D79" s="11" t="s">
        <v>91</v>
      </c>
      <c r="E79" s="11" t="s">
        <v>193</v>
      </c>
      <c r="F79" s="12">
        <f t="shared" si="10"/>
        <v>25.62</v>
      </c>
      <c r="G79" s="12">
        <f t="shared" si="11"/>
        <v>25.62</v>
      </c>
      <c r="H79" s="12"/>
      <c r="I79" s="12"/>
      <c r="J79" s="12"/>
      <c r="K79" s="12"/>
      <c r="L79" s="12"/>
      <c r="M79" s="12">
        <v>25.62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</row>
    <row r="80" ht="40.5" customHeight="1" spans="1:57">
      <c r="A80" s="23"/>
      <c r="B80" s="23"/>
      <c r="C80" s="23"/>
      <c r="D80" s="11" t="s">
        <v>91</v>
      </c>
      <c r="E80" s="11" t="s">
        <v>194</v>
      </c>
      <c r="F80" s="12">
        <f t="shared" si="10"/>
        <v>26</v>
      </c>
      <c r="G80" s="12">
        <f t="shared" si="11"/>
        <v>39.1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>
        <v>39.1</v>
      </c>
      <c r="AX80" s="12">
        <v>39.1</v>
      </c>
      <c r="AY80" s="12"/>
      <c r="AZ80" s="12">
        <v>39.1</v>
      </c>
      <c r="BA80" s="12">
        <v>39.1</v>
      </c>
      <c r="BB80" s="12"/>
      <c r="BC80" s="12"/>
      <c r="BD80" s="12"/>
      <c r="BE80" s="12">
        <v>26</v>
      </c>
    </row>
    <row r="81" s="1" customFormat="1" ht="54" customHeight="1" spans="1:57">
      <c r="A81" s="23"/>
      <c r="B81" s="23"/>
      <c r="C81" s="23"/>
      <c r="D81" s="11" t="s">
        <v>93</v>
      </c>
      <c r="E81" s="11" t="s">
        <v>195</v>
      </c>
      <c r="F81" s="12">
        <f t="shared" si="10"/>
        <v>33</v>
      </c>
      <c r="G81" s="12">
        <f t="shared" si="11"/>
        <v>56.9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>
        <v>48.8</v>
      </c>
      <c r="AL81" s="12">
        <v>48.8</v>
      </c>
      <c r="AM81" s="12">
        <v>48.8</v>
      </c>
      <c r="AN81" s="12">
        <v>48.8</v>
      </c>
      <c r="AO81" s="12">
        <v>48.8</v>
      </c>
      <c r="AP81" s="12">
        <v>48.8</v>
      </c>
      <c r="AQ81" s="12">
        <v>48.8</v>
      </c>
      <c r="AR81" s="12">
        <v>48.8</v>
      </c>
      <c r="AS81" s="12">
        <v>48.8</v>
      </c>
      <c r="AT81" s="12"/>
      <c r="AU81" s="12">
        <v>51.6</v>
      </c>
      <c r="AV81" s="12"/>
      <c r="AW81" s="12"/>
      <c r="AX81" s="12"/>
      <c r="AY81" s="12"/>
      <c r="AZ81" s="12"/>
      <c r="BA81" s="12">
        <v>56.9</v>
      </c>
      <c r="BB81" s="12"/>
      <c r="BC81" s="12"/>
      <c r="BD81" s="12"/>
      <c r="BE81" s="12">
        <v>33</v>
      </c>
    </row>
    <row r="82" s="1" customFormat="1" ht="40.5" customHeight="1" spans="1:57">
      <c r="A82" s="23"/>
      <c r="B82" s="23"/>
      <c r="C82" s="23"/>
      <c r="D82" s="11" t="s">
        <v>95</v>
      </c>
      <c r="E82" s="11" t="s">
        <v>196</v>
      </c>
      <c r="F82" s="12">
        <f t="shared" si="10"/>
        <v>12.6</v>
      </c>
      <c r="G82" s="12">
        <f t="shared" si="11"/>
        <v>12.6</v>
      </c>
      <c r="H82" s="12"/>
      <c r="I82" s="12"/>
      <c r="J82" s="12"/>
      <c r="K82" s="12"/>
      <c r="L82" s="12"/>
      <c r="M82" s="12"/>
      <c r="N82" s="12"/>
      <c r="O82" s="12">
        <v>12.6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</row>
    <row r="83" ht="54" customHeight="1" spans="1:57">
      <c r="A83" s="23"/>
      <c r="B83" s="23"/>
      <c r="C83" s="23"/>
      <c r="D83" s="11" t="s">
        <v>95</v>
      </c>
      <c r="E83" s="11" t="s">
        <v>197</v>
      </c>
      <c r="F83" s="12">
        <f t="shared" si="10"/>
        <v>7.28</v>
      </c>
      <c r="G83" s="12">
        <f t="shared" si="11"/>
        <v>7.28</v>
      </c>
      <c r="H83" s="12"/>
      <c r="I83" s="12"/>
      <c r="J83" s="12"/>
      <c r="K83" s="12"/>
      <c r="L83" s="12"/>
      <c r="M83" s="12"/>
      <c r="N83" s="12"/>
      <c r="O83" s="12"/>
      <c r="P83" s="12">
        <v>7.28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</row>
    <row r="84" customFormat="1" ht="54" customHeight="1" spans="1:57">
      <c r="A84" s="19"/>
      <c r="B84" s="19"/>
      <c r="C84" s="19"/>
      <c r="D84" s="11" t="s">
        <v>91</v>
      </c>
      <c r="E84" s="11" t="s">
        <v>198</v>
      </c>
      <c r="F84" s="12">
        <f t="shared" si="10"/>
        <v>25.62</v>
      </c>
      <c r="G84" s="12">
        <f t="shared" si="11"/>
        <v>25.62</v>
      </c>
      <c r="H84" s="24">
        <v>25.62</v>
      </c>
      <c r="I84" s="24"/>
      <c r="J84" s="24">
        <v>25.62</v>
      </c>
      <c r="K84" s="24"/>
      <c r="L84" s="24">
        <v>25.62</v>
      </c>
      <c r="M84" s="24"/>
      <c r="N84" s="24"/>
      <c r="O84" s="24">
        <v>25.62</v>
      </c>
      <c r="P84" s="24"/>
      <c r="Q84" s="24"/>
      <c r="R84" s="24">
        <v>25.62</v>
      </c>
      <c r="S84" s="24"/>
      <c r="T84" s="24">
        <v>25.62</v>
      </c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</row>
    <row r="85" ht="54" customHeight="1" spans="1:57">
      <c r="A85" s="7">
        <v>19</v>
      </c>
      <c r="B85" s="7" t="s">
        <v>199</v>
      </c>
      <c r="C85" s="7" t="s">
        <v>200</v>
      </c>
      <c r="D85" s="7" t="s">
        <v>201</v>
      </c>
      <c r="E85" s="7" t="s">
        <v>202</v>
      </c>
      <c r="F85" s="15">
        <f t="shared" si="10"/>
        <v>26.98</v>
      </c>
      <c r="G85" s="15">
        <f t="shared" si="11"/>
        <v>39</v>
      </c>
      <c r="H85" s="8">
        <v>26.98</v>
      </c>
      <c r="I85" s="8"/>
      <c r="J85" s="8">
        <v>26.98</v>
      </c>
      <c r="K85" s="8"/>
      <c r="L85" s="8">
        <v>26.98</v>
      </c>
      <c r="M85" s="8">
        <v>26.98</v>
      </c>
      <c r="N85" s="8">
        <v>26.98</v>
      </c>
      <c r="O85" s="8">
        <v>26.98</v>
      </c>
      <c r="P85" s="8">
        <v>26.98</v>
      </c>
      <c r="Q85" s="8">
        <v>26.98</v>
      </c>
      <c r="R85" s="8">
        <v>26.98</v>
      </c>
      <c r="S85" s="8">
        <v>26.98</v>
      </c>
      <c r="T85" s="8">
        <v>26.98</v>
      </c>
      <c r="U85" s="8">
        <v>26.98</v>
      </c>
      <c r="V85" s="8"/>
      <c r="W85" s="8">
        <v>26.98</v>
      </c>
      <c r="X85" s="8"/>
      <c r="Y85" s="8"/>
      <c r="Z85" s="8"/>
      <c r="AA85" s="8">
        <v>26.98</v>
      </c>
      <c r="AB85" s="8">
        <v>26.98</v>
      </c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>
        <v>39</v>
      </c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>
        <v>34</v>
      </c>
    </row>
    <row r="86" ht="54" customHeight="1" spans="1:57">
      <c r="A86" s="13"/>
      <c r="B86" s="13"/>
      <c r="C86" s="13"/>
      <c r="D86" s="7" t="s">
        <v>203</v>
      </c>
      <c r="E86" s="7" t="s">
        <v>202</v>
      </c>
      <c r="F86" s="15">
        <f t="shared" si="10"/>
        <v>55</v>
      </c>
      <c r="G86" s="15">
        <f t="shared" si="11"/>
        <v>77.2</v>
      </c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>
        <v>77.2</v>
      </c>
      <c r="AY86" s="8">
        <v>77.2</v>
      </c>
      <c r="AZ86" s="8"/>
      <c r="BA86" s="8">
        <v>77.2</v>
      </c>
      <c r="BB86" s="8"/>
      <c r="BC86" s="8"/>
      <c r="BD86" s="8"/>
      <c r="BE86" s="8">
        <v>55</v>
      </c>
    </row>
    <row r="87" ht="40.5" customHeight="1" spans="1:57">
      <c r="A87" s="11">
        <v>20</v>
      </c>
      <c r="B87" s="11" t="s">
        <v>204</v>
      </c>
      <c r="C87" s="11" t="s">
        <v>127</v>
      </c>
      <c r="D87" s="11" t="s">
        <v>205</v>
      </c>
      <c r="E87" s="11" t="s">
        <v>206</v>
      </c>
      <c r="F87" s="12">
        <f t="shared" si="10"/>
        <v>13.15</v>
      </c>
      <c r="G87" s="12">
        <f t="shared" si="11"/>
        <v>13.15</v>
      </c>
      <c r="H87" s="12"/>
      <c r="I87" s="12">
        <v>13.15</v>
      </c>
      <c r="J87" s="12"/>
      <c r="K87" s="12"/>
      <c r="L87" s="12">
        <v>13.15</v>
      </c>
      <c r="M87" s="12"/>
      <c r="N87" s="12"/>
      <c r="O87" s="12">
        <v>13.15</v>
      </c>
      <c r="P87" s="12"/>
      <c r="Q87" s="12"/>
      <c r="R87" s="12"/>
      <c r="S87" s="12"/>
      <c r="T87" s="12"/>
      <c r="U87" s="12"/>
      <c r="V87" s="12"/>
      <c r="W87" s="12">
        <v>13.15</v>
      </c>
      <c r="X87" s="12"/>
      <c r="Y87" s="12"/>
      <c r="Z87" s="12"/>
      <c r="AA87" s="12"/>
      <c r="AB87" s="12">
        <v>13.15</v>
      </c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</row>
    <row r="88" ht="40.5" customHeight="1" spans="1:57">
      <c r="A88" s="9"/>
      <c r="B88" s="9"/>
      <c r="C88" s="9"/>
      <c r="D88" s="11" t="s">
        <v>207</v>
      </c>
      <c r="E88" s="11" t="s">
        <v>129</v>
      </c>
      <c r="F88" s="12">
        <f t="shared" si="10"/>
        <v>11.66</v>
      </c>
      <c r="G88" s="12">
        <f t="shared" si="11"/>
        <v>15.3</v>
      </c>
      <c r="H88" s="12">
        <v>11.66</v>
      </c>
      <c r="I88" s="12"/>
      <c r="J88" s="12">
        <v>11.66</v>
      </c>
      <c r="K88" s="12"/>
      <c r="L88" s="12"/>
      <c r="M88" s="12">
        <v>11.66</v>
      </c>
      <c r="N88" s="12"/>
      <c r="O88" s="12">
        <v>11.66</v>
      </c>
      <c r="P88" s="12"/>
      <c r="Q88" s="12"/>
      <c r="R88" s="12">
        <v>11.66</v>
      </c>
      <c r="S88" s="12"/>
      <c r="T88" s="12"/>
      <c r="U88" s="12">
        <v>11.66</v>
      </c>
      <c r="V88" s="12">
        <v>11.66</v>
      </c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>
        <v>11.66</v>
      </c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>
        <v>15.3</v>
      </c>
      <c r="AW88" s="12">
        <v>15.3</v>
      </c>
      <c r="AX88" s="12"/>
      <c r="AY88" s="12">
        <v>15.3</v>
      </c>
      <c r="AZ88" s="12">
        <v>15.3</v>
      </c>
      <c r="BA88" s="12">
        <v>15.3</v>
      </c>
      <c r="BB88" s="12">
        <v>15.3</v>
      </c>
      <c r="BC88" s="12"/>
      <c r="BD88" s="12">
        <v>15.3</v>
      </c>
      <c r="BE88" s="12"/>
    </row>
    <row r="89" ht="40.5" customHeight="1" spans="1:57">
      <c r="A89" s="9"/>
      <c r="B89" s="9"/>
      <c r="C89" s="9"/>
      <c r="D89" s="11" t="s">
        <v>208</v>
      </c>
      <c r="E89" s="11" t="s">
        <v>209</v>
      </c>
      <c r="F89" s="12">
        <f t="shared" si="10"/>
        <v>31</v>
      </c>
      <c r="G89" s="12">
        <f t="shared" si="11"/>
        <v>36.7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>
        <v>36.7</v>
      </c>
      <c r="BB89" s="12"/>
      <c r="BC89" s="12">
        <v>36.7</v>
      </c>
      <c r="BD89" s="12"/>
      <c r="BE89" s="12">
        <v>31</v>
      </c>
    </row>
    <row r="90" s="1" customFormat="1" ht="27" customHeight="1" spans="1:57">
      <c r="A90" s="9"/>
      <c r="B90" s="9"/>
      <c r="C90" s="9"/>
      <c r="D90" s="11" t="s">
        <v>207</v>
      </c>
      <c r="E90" s="11" t="s">
        <v>67</v>
      </c>
      <c r="F90" s="12">
        <f t="shared" si="10"/>
        <v>32</v>
      </c>
      <c r="G90" s="12">
        <f t="shared" si="11"/>
        <v>35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>
        <v>35</v>
      </c>
      <c r="AL90" s="12">
        <v>35</v>
      </c>
      <c r="AM90" s="12">
        <v>35</v>
      </c>
      <c r="AN90" s="12">
        <v>35</v>
      </c>
      <c r="AO90" s="12">
        <v>35</v>
      </c>
      <c r="AP90" s="12">
        <v>35</v>
      </c>
      <c r="AQ90" s="12">
        <v>35</v>
      </c>
      <c r="AR90" s="12">
        <v>35</v>
      </c>
      <c r="AS90" s="12">
        <v>35</v>
      </c>
      <c r="AT90" s="12"/>
      <c r="AU90" s="12"/>
      <c r="AV90" s="12">
        <v>34.7</v>
      </c>
      <c r="AW90" s="12">
        <v>34.7</v>
      </c>
      <c r="AX90" s="12"/>
      <c r="AY90" s="12">
        <v>34.7</v>
      </c>
      <c r="AZ90" s="12"/>
      <c r="BA90" s="12">
        <v>34.7</v>
      </c>
      <c r="BB90" s="12"/>
      <c r="BC90" s="12"/>
      <c r="BD90" s="12"/>
      <c r="BE90" s="12">
        <v>32</v>
      </c>
    </row>
    <row r="91" s="1" customFormat="1" ht="27" customHeight="1" spans="1:57">
      <c r="A91" s="9"/>
      <c r="B91" s="9"/>
      <c r="C91" s="9"/>
      <c r="D91" s="11" t="s">
        <v>207</v>
      </c>
      <c r="E91" s="11" t="s">
        <v>97</v>
      </c>
      <c r="F91" s="12">
        <f t="shared" si="10"/>
        <v>34.7</v>
      </c>
      <c r="G91" s="12">
        <f t="shared" si="11"/>
        <v>34.7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>
        <v>34.7</v>
      </c>
      <c r="AW91" s="12">
        <v>34.7</v>
      </c>
      <c r="AX91" s="12"/>
      <c r="AY91" s="12">
        <v>34.7</v>
      </c>
      <c r="AZ91" s="12"/>
      <c r="BA91" s="12">
        <v>34.7</v>
      </c>
      <c r="BB91" s="12"/>
      <c r="BC91" s="12"/>
      <c r="BD91" s="12"/>
      <c r="BE91" s="12"/>
    </row>
    <row r="92" s="1" customFormat="1" ht="40.5" customHeight="1" spans="1:57">
      <c r="A92" s="7">
        <v>21</v>
      </c>
      <c r="B92" s="7" t="s">
        <v>210</v>
      </c>
      <c r="C92" s="7" t="s">
        <v>211</v>
      </c>
      <c r="D92" s="7" t="s">
        <v>212</v>
      </c>
      <c r="E92" s="7" t="s">
        <v>213</v>
      </c>
      <c r="F92" s="15">
        <f t="shared" si="10"/>
        <v>6.32</v>
      </c>
      <c r="G92" s="15">
        <f t="shared" si="11"/>
        <v>6.32</v>
      </c>
      <c r="H92" s="8">
        <v>6.32</v>
      </c>
      <c r="I92" s="8"/>
      <c r="J92" s="8">
        <v>6.32</v>
      </c>
      <c r="K92" s="8"/>
      <c r="L92" s="8">
        <v>6.32</v>
      </c>
      <c r="M92" s="8"/>
      <c r="N92" s="8"/>
      <c r="O92" s="8">
        <v>6.32</v>
      </c>
      <c r="P92" s="8"/>
      <c r="Q92" s="8">
        <v>6.32</v>
      </c>
      <c r="R92" s="8">
        <v>6.32</v>
      </c>
      <c r="S92" s="8">
        <v>6.32</v>
      </c>
      <c r="T92" s="8"/>
      <c r="U92" s="8">
        <v>6.32</v>
      </c>
      <c r="V92" s="8"/>
      <c r="W92" s="8">
        <v>6.32</v>
      </c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="1" customFormat="1" ht="40.5" customHeight="1" spans="1:57">
      <c r="A93" s="9"/>
      <c r="B93" s="9"/>
      <c r="C93" s="9"/>
      <c r="D93" s="7" t="s">
        <v>214</v>
      </c>
      <c r="E93" s="7" t="s">
        <v>213</v>
      </c>
      <c r="F93" s="15">
        <f t="shared" si="10"/>
        <v>6.32</v>
      </c>
      <c r="G93" s="15">
        <f t="shared" si="11"/>
        <v>14.5</v>
      </c>
      <c r="H93" s="8"/>
      <c r="I93" s="8"/>
      <c r="J93" s="8"/>
      <c r="K93" s="8"/>
      <c r="L93" s="8"/>
      <c r="M93" s="8"/>
      <c r="N93" s="8">
        <v>6.32</v>
      </c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>
        <v>14.5</v>
      </c>
    </row>
    <row r="94" s="1" customFormat="1" ht="40.5" customHeight="1" spans="1:57">
      <c r="A94" s="9"/>
      <c r="B94" s="9"/>
      <c r="C94" s="9"/>
      <c r="D94" s="7" t="s">
        <v>212</v>
      </c>
      <c r="E94" s="7" t="s">
        <v>215</v>
      </c>
      <c r="F94" s="15">
        <f t="shared" si="10"/>
        <v>82</v>
      </c>
      <c r="G94" s="15">
        <f t="shared" si="11"/>
        <v>83.2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>
        <v>82</v>
      </c>
      <c r="AL94" s="8">
        <v>82</v>
      </c>
      <c r="AM94" s="8">
        <v>82</v>
      </c>
      <c r="AN94" s="8">
        <v>82</v>
      </c>
      <c r="AO94" s="8">
        <v>82</v>
      </c>
      <c r="AP94" s="8">
        <v>82</v>
      </c>
      <c r="AQ94" s="8">
        <v>82</v>
      </c>
      <c r="AR94" s="8">
        <v>82</v>
      </c>
      <c r="AS94" s="8">
        <v>82</v>
      </c>
      <c r="AT94" s="8"/>
      <c r="AU94" s="8"/>
      <c r="AV94" s="8">
        <v>82</v>
      </c>
      <c r="AW94" s="8"/>
      <c r="AX94" s="8">
        <v>83.2</v>
      </c>
      <c r="AY94" s="8">
        <v>82</v>
      </c>
      <c r="AZ94" s="8"/>
      <c r="BA94" s="8">
        <v>82</v>
      </c>
      <c r="BB94" s="8">
        <v>83.2</v>
      </c>
      <c r="BC94" s="8"/>
      <c r="BD94" s="8"/>
      <c r="BE94" s="8"/>
    </row>
    <row r="95" ht="40.5" customHeight="1" spans="1:57">
      <c r="A95" s="9"/>
      <c r="B95" s="9"/>
      <c r="C95" s="9"/>
      <c r="D95" s="7" t="s">
        <v>214</v>
      </c>
      <c r="E95" s="7" t="s">
        <v>216</v>
      </c>
      <c r="F95" s="15">
        <f t="shared" si="10"/>
        <v>17.27</v>
      </c>
      <c r="G95" s="15">
        <f t="shared" si="11"/>
        <v>55.3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>
        <v>17.27</v>
      </c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>
        <v>55.3</v>
      </c>
      <c r="AW95" s="8"/>
      <c r="AX95" s="8"/>
      <c r="AY95" s="8">
        <v>55.3</v>
      </c>
      <c r="AZ95" s="8"/>
      <c r="BA95" s="8">
        <v>55.3</v>
      </c>
      <c r="BB95" s="8"/>
      <c r="BC95" s="8"/>
      <c r="BD95" s="8"/>
      <c r="BE95" s="8"/>
    </row>
    <row r="96" ht="40.5" customHeight="1" spans="1:57">
      <c r="A96" s="13"/>
      <c r="B96" s="13"/>
      <c r="C96" s="13"/>
      <c r="D96" s="7" t="s">
        <v>217</v>
      </c>
      <c r="E96" s="7" t="s">
        <v>218</v>
      </c>
      <c r="F96" s="15">
        <f t="shared" si="10"/>
        <v>32.01</v>
      </c>
      <c r="G96" s="15">
        <f t="shared" si="11"/>
        <v>32.01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>
        <v>32.01</v>
      </c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="1" customFormat="1" ht="54" customHeight="1" spans="1:57">
      <c r="A97" s="11">
        <v>22</v>
      </c>
      <c r="B97" s="11" t="s">
        <v>219</v>
      </c>
      <c r="C97" s="11" t="s">
        <v>220</v>
      </c>
      <c r="D97" s="11" t="s">
        <v>221</v>
      </c>
      <c r="E97" s="11" t="s">
        <v>222</v>
      </c>
      <c r="F97" s="12">
        <f t="shared" si="10"/>
        <v>31.5</v>
      </c>
      <c r="G97" s="12">
        <f t="shared" si="11"/>
        <v>48.5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>
        <v>48.5</v>
      </c>
      <c r="AW97" s="12">
        <v>48.5</v>
      </c>
      <c r="AX97" s="12"/>
      <c r="AY97" s="12">
        <v>48.5</v>
      </c>
      <c r="AZ97" s="12">
        <v>48.5</v>
      </c>
      <c r="BA97" s="12">
        <v>48.5</v>
      </c>
      <c r="BB97" s="12">
        <v>48.5</v>
      </c>
      <c r="BC97" s="12">
        <v>48.5</v>
      </c>
      <c r="BD97" s="12">
        <v>48.5</v>
      </c>
      <c r="BE97" s="12">
        <v>31.5</v>
      </c>
    </row>
    <row r="98" s="1" customFormat="1" ht="54" customHeight="1" spans="1:57">
      <c r="A98" s="9"/>
      <c r="B98" s="9"/>
      <c r="C98" s="9"/>
      <c r="D98" s="11" t="s">
        <v>223</v>
      </c>
      <c r="E98" s="11" t="s">
        <v>222</v>
      </c>
      <c r="F98" s="12">
        <f t="shared" si="10"/>
        <v>30.02</v>
      </c>
      <c r="G98" s="12">
        <f t="shared" si="11"/>
        <v>30.02</v>
      </c>
      <c r="H98" s="12"/>
      <c r="I98" s="12"/>
      <c r="J98" s="12"/>
      <c r="K98" s="12">
        <v>30.02</v>
      </c>
      <c r="L98" s="12"/>
      <c r="M98" s="12">
        <v>30.02</v>
      </c>
      <c r="N98" s="12"/>
      <c r="O98" s="12"/>
      <c r="P98" s="12"/>
      <c r="Q98" s="12"/>
      <c r="R98" s="12">
        <v>30.02</v>
      </c>
      <c r="S98" s="12"/>
      <c r="T98" s="12">
        <v>30.02</v>
      </c>
      <c r="U98" s="12">
        <v>30.02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</row>
    <row r="99" ht="54" customHeight="1" spans="1:57">
      <c r="A99" s="7">
        <v>23</v>
      </c>
      <c r="B99" s="7" t="s">
        <v>224</v>
      </c>
      <c r="C99" s="7" t="s">
        <v>171</v>
      </c>
      <c r="D99" s="7" t="s">
        <v>225</v>
      </c>
      <c r="E99" s="7" t="s">
        <v>226</v>
      </c>
      <c r="F99" s="15">
        <f t="shared" si="10"/>
        <v>24.78</v>
      </c>
      <c r="G99" s="15">
        <f t="shared" si="11"/>
        <v>26.2</v>
      </c>
      <c r="H99" s="8">
        <v>24.78</v>
      </c>
      <c r="I99" s="8"/>
      <c r="J99" s="8">
        <v>24.78</v>
      </c>
      <c r="K99" s="8"/>
      <c r="L99" s="8"/>
      <c r="M99" s="8"/>
      <c r="N99" s="8"/>
      <c r="O99" s="8"/>
      <c r="P99" s="8"/>
      <c r="Q99" s="8"/>
      <c r="R99" s="8">
        <v>24.78</v>
      </c>
      <c r="S99" s="8">
        <v>24.78</v>
      </c>
      <c r="T99" s="8"/>
      <c r="U99" s="8">
        <v>24.78</v>
      </c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>
        <v>26.2</v>
      </c>
    </row>
    <row r="100" ht="54" customHeight="1" spans="1:57">
      <c r="A100" s="9"/>
      <c r="B100" s="9"/>
      <c r="C100" s="9"/>
      <c r="D100" s="7" t="s">
        <v>175</v>
      </c>
      <c r="E100" s="7" t="s">
        <v>226</v>
      </c>
      <c r="F100" s="15">
        <f t="shared" si="10"/>
        <v>29.74</v>
      </c>
      <c r="G100" s="15">
        <f t="shared" si="11"/>
        <v>29.74</v>
      </c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>
        <v>29.74</v>
      </c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</row>
    <row r="101" s="1" customFormat="1" ht="54" customHeight="1" spans="1:57">
      <c r="A101" s="11">
        <v>24</v>
      </c>
      <c r="B101" s="11" t="s">
        <v>227</v>
      </c>
      <c r="C101" s="11" t="s">
        <v>228</v>
      </c>
      <c r="D101" s="11" t="s">
        <v>229</v>
      </c>
      <c r="E101" s="11" t="s">
        <v>195</v>
      </c>
      <c r="F101" s="12">
        <f t="shared" si="10"/>
        <v>33.06</v>
      </c>
      <c r="G101" s="12">
        <f t="shared" si="11"/>
        <v>98</v>
      </c>
      <c r="H101" s="12">
        <v>33.06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>
        <v>86</v>
      </c>
      <c r="AF101" s="12"/>
      <c r="AG101" s="12"/>
      <c r="AH101" s="12"/>
      <c r="AI101" s="12">
        <v>33.06</v>
      </c>
      <c r="AJ101" s="12"/>
      <c r="AK101" s="12">
        <v>94.8</v>
      </c>
      <c r="AL101" s="12">
        <v>94.8</v>
      </c>
      <c r="AM101" s="12">
        <v>94.8</v>
      </c>
      <c r="AN101" s="12">
        <v>94.8</v>
      </c>
      <c r="AO101" s="12">
        <v>94.8</v>
      </c>
      <c r="AP101" s="12">
        <v>94.8</v>
      </c>
      <c r="AQ101" s="12">
        <v>94.8</v>
      </c>
      <c r="AR101" s="12">
        <v>94.8</v>
      </c>
      <c r="AS101" s="12">
        <v>94.8</v>
      </c>
      <c r="AT101" s="12">
        <v>85</v>
      </c>
      <c r="AU101" s="12">
        <v>85</v>
      </c>
      <c r="AV101" s="12">
        <v>94.8</v>
      </c>
      <c r="AW101" s="12">
        <v>94.2</v>
      </c>
      <c r="AX101" s="12">
        <v>94.2</v>
      </c>
      <c r="AY101" s="12">
        <v>98</v>
      </c>
      <c r="AZ101" s="12">
        <v>98</v>
      </c>
      <c r="BA101" s="12">
        <v>98</v>
      </c>
      <c r="BB101" s="12">
        <v>94.2</v>
      </c>
      <c r="BC101" s="12">
        <v>98</v>
      </c>
      <c r="BD101" s="12"/>
      <c r="BE101" s="12">
        <v>69.5</v>
      </c>
    </row>
    <row r="102" s="1" customFormat="1" ht="40.5" customHeight="1" spans="1:57">
      <c r="A102" s="9"/>
      <c r="B102" s="9"/>
      <c r="C102" s="9"/>
      <c r="D102" s="11" t="s">
        <v>230</v>
      </c>
      <c r="E102" s="11" t="s">
        <v>231</v>
      </c>
      <c r="F102" s="12">
        <f t="shared" si="10"/>
        <v>21.11</v>
      </c>
      <c r="G102" s="12">
        <f t="shared" si="11"/>
        <v>48</v>
      </c>
      <c r="H102" s="12">
        <v>21.11</v>
      </c>
      <c r="I102" s="12">
        <v>21.11</v>
      </c>
      <c r="J102" s="12">
        <v>21.11</v>
      </c>
      <c r="K102" s="12">
        <v>21.11</v>
      </c>
      <c r="L102" s="12">
        <v>21.11</v>
      </c>
      <c r="M102" s="12">
        <v>21.11</v>
      </c>
      <c r="N102" s="12"/>
      <c r="O102" s="12">
        <v>21.11</v>
      </c>
      <c r="P102" s="12">
        <v>21.11</v>
      </c>
      <c r="Q102" s="12">
        <v>21.11</v>
      </c>
      <c r="R102" s="12">
        <v>21.11</v>
      </c>
      <c r="S102" s="12">
        <v>21.11</v>
      </c>
      <c r="T102" s="12">
        <v>21.11</v>
      </c>
      <c r="U102" s="12">
        <v>21.11</v>
      </c>
      <c r="V102" s="12"/>
      <c r="W102" s="12"/>
      <c r="X102" s="12"/>
      <c r="Y102" s="12">
        <v>21.11</v>
      </c>
      <c r="Z102" s="12"/>
      <c r="AA102" s="12">
        <v>21.11</v>
      </c>
      <c r="AB102" s="12">
        <v>21.11</v>
      </c>
      <c r="AC102" s="12">
        <v>21.11</v>
      </c>
      <c r="AD102" s="12"/>
      <c r="AE102" s="12"/>
      <c r="AF102" s="12"/>
      <c r="AG102" s="12"/>
      <c r="AH102" s="12">
        <v>21.11</v>
      </c>
      <c r="AI102" s="12"/>
      <c r="AJ102" s="12"/>
      <c r="AK102" s="12">
        <v>48</v>
      </c>
      <c r="AL102" s="12">
        <v>48</v>
      </c>
      <c r="AM102" s="12">
        <v>48</v>
      </c>
      <c r="AN102" s="12">
        <v>48</v>
      </c>
      <c r="AO102" s="12">
        <v>48</v>
      </c>
      <c r="AP102" s="12">
        <v>48</v>
      </c>
      <c r="AQ102" s="12">
        <v>48</v>
      </c>
      <c r="AR102" s="12">
        <v>48</v>
      </c>
      <c r="AS102" s="12">
        <v>48</v>
      </c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</row>
    <row r="103" ht="40.5" customHeight="1" spans="1:57">
      <c r="A103" s="9"/>
      <c r="B103" s="9"/>
      <c r="C103" s="9"/>
      <c r="D103" s="11" t="s">
        <v>232</v>
      </c>
      <c r="E103" s="11" t="s">
        <v>231</v>
      </c>
      <c r="F103" s="12">
        <f t="shared" si="10"/>
        <v>21.8</v>
      </c>
      <c r="G103" s="12">
        <f t="shared" si="11"/>
        <v>21.8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>
        <v>21.8</v>
      </c>
      <c r="AL103" s="12">
        <v>21.8</v>
      </c>
      <c r="AM103" s="12">
        <v>21.8</v>
      </c>
      <c r="AN103" s="12">
        <v>21.8</v>
      </c>
      <c r="AO103" s="12">
        <v>21.8</v>
      </c>
      <c r="AP103" s="12">
        <v>21.8</v>
      </c>
      <c r="AQ103" s="12">
        <v>21.8</v>
      </c>
      <c r="AR103" s="12">
        <v>21.8</v>
      </c>
      <c r="AS103" s="12">
        <v>21.8</v>
      </c>
      <c r="AT103" s="12"/>
      <c r="AU103" s="12"/>
      <c r="AV103" s="12">
        <v>21.8</v>
      </c>
      <c r="AW103" s="12">
        <v>21.8</v>
      </c>
      <c r="AX103" s="12">
        <v>21.8</v>
      </c>
      <c r="AY103" s="12">
        <v>21.8</v>
      </c>
      <c r="AZ103" s="12">
        <v>21.8</v>
      </c>
      <c r="BA103" s="12">
        <v>21.8</v>
      </c>
      <c r="BB103" s="12">
        <v>21.8</v>
      </c>
      <c r="BC103" s="12">
        <v>21.8</v>
      </c>
      <c r="BD103" s="12">
        <v>21.8</v>
      </c>
      <c r="BE103" s="12"/>
    </row>
    <row r="104" ht="40.5" customHeight="1" spans="1:57">
      <c r="A104" s="13"/>
      <c r="B104" s="13"/>
      <c r="C104" s="13"/>
      <c r="D104" s="22" t="s">
        <v>230</v>
      </c>
      <c r="E104" s="22" t="s">
        <v>231</v>
      </c>
      <c r="F104" s="12">
        <f t="shared" si="10"/>
        <v>21.11</v>
      </c>
      <c r="G104" s="12">
        <f t="shared" si="11"/>
        <v>48</v>
      </c>
      <c r="H104" s="12">
        <v>21.11</v>
      </c>
      <c r="I104" s="12">
        <v>21.11</v>
      </c>
      <c r="J104" s="12">
        <v>21.11</v>
      </c>
      <c r="K104" s="12">
        <v>21.11</v>
      </c>
      <c r="L104" s="12">
        <v>21.11</v>
      </c>
      <c r="M104" s="12">
        <v>21.11</v>
      </c>
      <c r="N104" s="12"/>
      <c r="O104" s="12">
        <v>21.11</v>
      </c>
      <c r="P104" s="12">
        <v>21.11</v>
      </c>
      <c r="Q104" s="12">
        <v>21.11</v>
      </c>
      <c r="R104" s="12">
        <v>21.11</v>
      </c>
      <c r="S104" s="12">
        <v>21.11</v>
      </c>
      <c r="T104" s="12">
        <v>21.11</v>
      </c>
      <c r="U104" s="12">
        <v>21.11</v>
      </c>
      <c r="V104" s="12"/>
      <c r="W104" s="24">
        <v>21.11</v>
      </c>
      <c r="X104" s="12"/>
      <c r="Y104" s="12">
        <v>21.11</v>
      </c>
      <c r="Z104" s="12"/>
      <c r="AA104" s="12">
        <v>21.11</v>
      </c>
      <c r="AB104" s="12">
        <v>21.11</v>
      </c>
      <c r="AC104" s="12">
        <v>21.11</v>
      </c>
      <c r="AD104" s="12"/>
      <c r="AE104" s="12"/>
      <c r="AF104" s="12"/>
      <c r="AG104" s="12"/>
      <c r="AH104" s="12">
        <v>21.11</v>
      </c>
      <c r="AI104" s="12"/>
      <c r="AJ104" s="12"/>
      <c r="AK104" s="12">
        <v>48</v>
      </c>
      <c r="AL104" s="12">
        <v>48</v>
      </c>
      <c r="AM104" s="12">
        <v>48</v>
      </c>
      <c r="AN104" s="12">
        <v>48</v>
      </c>
      <c r="AO104" s="12">
        <v>48</v>
      </c>
      <c r="AP104" s="12">
        <v>48</v>
      </c>
      <c r="AQ104" s="12">
        <v>48</v>
      </c>
      <c r="AR104" s="12">
        <v>48</v>
      </c>
      <c r="AS104" s="12">
        <v>48</v>
      </c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</row>
    <row r="105" ht="67.5" customHeight="1" spans="1:57">
      <c r="A105" s="7">
        <v>25</v>
      </c>
      <c r="B105" s="7" t="s">
        <v>233</v>
      </c>
      <c r="C105" s="7" t="s">
        <v>234</v>
      </c>
      <c r="D105" s="7" t="s">
        <v>235</v>
      </c>
      <c r="E105" s="7" t="s">
        <v>236</v>
      </c>
      <c r="F105" s="15">
        <f t="shared" si="10"/>
        <v>29.5</v>
      </c>
      <c r="G105" s="15">
        <f t="shared" si="11"/>
        <v>38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>
        <v>32.27</v>
      </c>
      <c r="AH105" s="8"/>
      <c r="AI105" s="8"/>
      <c r="AJ105" s="8"/>
      <c r="AK105" s="8">
        <v>38</v>
      </c>
      <c r="AL105" s="8">
        <v>38</v>
      </c>
      <c r="AM105" s="8">
        <v>38</v>
      </c>
      <c r="AN105" s="8">
        <v>38</v>
      </c>
      <c r="AO105" s="8">
        <v>38</v>
      </c>
      <c r="AP105" s="8">
        <v>38</v>
      </c>
      <c r="AQ105" s="8">
        <v>38</v>
      </c>
      <c r="AR105" s="8">
        <v>38</v>
      </c>
      <c r="AS105" s="8">
        <v>38</v>
      </c>
      <c r="AT105" s="8"/>
      <c r="AU105" s="8"/>
      <c r="AV105" s="8">
        <v>38</v>
      </c>
      <c r="AW105" s="8">
        <v>35.7</v>
      </c>
      <c r="AX105" s="8">
        <v>38</v>
      </c>
      <c r="AY105" s="8">
        <v>35.7</v>
      </c>
      <c r="AZ105" s="8">
        <v>29.5</v>
      </c>
      <c r="BA105" s="8">
        <v>35.7</v>
      </c>
      <c r="BB105" s="8">
        <v>35.7</v>
      </c>
      <c r="BC105" s="8">
        <v>35.7</v>
      </c>
      <c r="BD105" s="8">
        <v>35.7</v>
      </c>
      <c r="BE105" s="8">
        <v>29.5</v>
      </c>
    </row>
    <row r="106" ht="67.5" customHeight="1" spans="1:57">
      <c r="A106" s="13"/>
      <c r="B106" s="13"/>
      <c r="C106" s="13"/>
      <c r="D106" s="7" t="s">
        <v>237</v>
      </c>
      <c r="E106" s="7" t="s">
        <v>236</v>
      </c>
      <c r="F106" s="15">
        <f t="shared" si="10"/>
        <v>44.8</v>
      </c>
      <c r="G106" s="15">
        <f t="shared" si="11"/>
        <v>51.52</v>
      </c>
      <c r="H106" s="8">
        <v>44.8</v>
      </c>
      <c r="I106" s="8">
        <v>44.8</v>
      </c>
      <c r="J106" s="8">
        <v>44.8</v>
      </c>
      <c r="K106" s="8"/>
      <c r="L106" s="8">
        <v>44.8</v>
      </c>
      <c r="M106" s="8">
        <v>44.8</v>
      </c>
      <c r="N106" s="8">
        <v>44.8</v>
      </c>
      <c r="O106" s="8"/>
      <c r="P106" s="8"/>
      <c r="Q106" s="8"/>
      <c r="R106" s="8">
        <v>44.8</v>
      </c>
      <c r="S106" s="8">
        <v>44.8</v>
      </c>
      <c r="T106" s="8"/>
      <c r="U106" s="8">
        <v>44.8</v>
      </c>
      <c r="V106" s="8"/>
      <c r="W106" s="8">
        <v>44.8</v>
      </c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>
        <v>51.52</v>
      </c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</row>
    <row r="107" ht="40.5" customHeight="1" spans="1:57">
      <c r="A107" s="11">
        <v>26</v>
      </c>
      <c r="B107" s="11" t="s">
        <v>238</v>
      </c>
      <c r="C107" s="11" t="s">
        <v>139</v>
      </c>
      <c r="D107" s="11" t="s">
        <v>239</v>
      </c>
      <c r="E107" s="11" t="s">
        <v>240</v>
      </c>
      <c r="F107" s="12">
        <f t="shared" si="10"/>
        <v>23.39</v>
      </c>
      <c r="G107" s="12">
        <f t="shared" si="11"/>
        <v>36.56</v>
      </c>
      <c r="H107" s="12">
        <v>23.39</v>
      </c>
      <c r="I107" s="12"/>
      <c r="J107" s="12">
        <v>23.39</v>
      </c>
      <c r="K107" s="12">
        <v>36.56</v>
      </c>
      <c r="L107" s="12">
        <v>23.39</v>
      </c>
      <c r="M107" s="12"/>
      <c r="N107" s="12">
        <v>23.39</v>
      </c>
      <c r="O107" s="12">
        <v>23.39</v>
      </c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</row>
    <row r="108" ht="54" customHeight="1" spans="1:57">
      <c r="A108" s="9"/>
      <c r="B108" s="9"/>
      <c r="C108" s="9"/>
      <c r="D108" s="11" t="s">
        <v>145</v>
      </c>
      <c r="E108" s="11" t="s">
        <v>241</v>
      </c>
      <c r="F108" s="12">
        <f t="shared" si="10"/>
        <v>5.72</v>
      </c>
      <c r="G108" s="12">
        <f t="shared" si="11"/>
        <v>5.72</v>
      </c>
      <c r="H108" s="12"/>
      <c r="I108" s="12"/>
      <c r="J108" s="12"/>
      <c r="K108" s="12"/>
      <c r="L108" s="12"/>
      <c r="M108" s="12"/>
      <c r="N108" s="12"/>
      <c r="O108" s="12">
        <v>5.72</v>
      </c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</row>
    <row r="109" ht="27" customHeight="1" spans="1:57">
      <c r="A109" s="9"/>
      <c r="B109" s="9"/>
      <c r="C109" s="9"/>
      <c r="D109" s="11" t="s">
        <v>239</v>
      </c>
      <c r="E109" s="11" t="s">
        <v>242</v>
      </c>
      <c r="F109" s="12">
        <f t="shared" si="10"/>
        <v>23.39</v>
      </c>
      <c r="G109" s="12">
        <f t="shared" si="11"/>
        <v>23.39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>
        <v>23.39</v>
      </c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</row>
    <row r="110" ht="40.5" customHeight="1" spans="1:57">
      <c r="A110" s="9"/>
      <c r="B110" s="9"/>
      <c r="C110" s="9"/>
      <c r="D110" s="11" t="s">
        <v>239</v>
      </c>
      <c r="E110" s="11" t="s">
        <v>243</v>
      </c>
      <c r="F110" s="12">
        <f t="shared" si="10"/>
        <v>23.39</v>
      </c>
      <c r="G110" s="12">
        <f t="shared" si="11"/>
        <v>23.39</v>
      </c>
      <c r="H110" s="12"/>
      <c r="I110" s="12"/>
      <c r="J110" s="12"/>
      <c r="K110" s="12"/>
      <c r="L110" s="12"/>
      <c r="M110" s="12">
        <v>23.39</v>
      </c>
      <c r="N110" s="12"/>
      <c r="O110" s="12"/>
      <c r="P110" s="12">
        <v>23.39</v>
      </c>
      <c r="Q110" s="12"/>
      <c r="R110" s="12"/>
      <c r="S110" s="12"/>
      <c r="T110" s="12">
        <v>23.39</v>
      </c>
      <c r="U110" s="12"/>
      <c r="V110" s="12"/>
      <c r="W110" s="12"/>
      <c r="X110" s="12"/>
      <c r="Y110" s="12">
        <v>23.39</v>
      </c>
      <c r="Z110" s="12"/>
      <c r="AA110" s="12"/>
      <c r="AB110" s="12"/>
      <c r="AC110" s="12"/>
      <c r="AD110" s="12"/>
      <c r="AE110" s="12"/>
      <c r="AF110" s="12"/>
      <c r="AG110" s="12"/>
      <c r="AH110" s="12"/>
      <c r="AI110" s="12">
        <v>23.39</v>
      </c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</row>
    <row r="111" s="1" customFormat="1" ht="54" customHeight="1" spans="1:57">
      <c r="A111" s="9"/>
      <c r="B111" s="9"/>
      <c r="C111" s="9"/>
      <c r="D111" s="11" t="s">
        <v>239</v>
      </c>
      <c r="E111" s="11" t="s">
        <v>244</v>
      </c>
      <c r="F111" s="12">
        <f t="shared" si="10"/>
        <v>19.63</v>
      </c>
      <c r="G111" s="12">
        <f t="shared" si="11"/>
        <v>19.63</v>
      </c>
      <c r="H111" s="12"/>
      <c r="I111" s="12"/>
      <c r="J111" s="12"/>
      <c r="K111" s="12"/>
      <c r="L111" s="12"/>
      <c r="M111" s="12"/>
      <c r="N111" s="12"/>
      <c r="O111" s="12">
        <v>19.63</v>
      </c>
      <c r="P111" s="12"/>
      <c r="Q111" s="12"/>
      <c r="R111" s="12">
        <v>19.63</v>
      </c>
      <c r="S111" s="12"/>
      <c r="T111" s="12"/>
      <c r="U111" s="12"/>
      <c r="V111" s="12"/>
      <c r="W111" s="12"/>
      <c r="X111" s="12"/>
      <c r="Y111" s="12"/>
      <c r="Z111" s="12"/>
      <c r="AA111" s="12"/>
      <c r="AB111" s="12">
        <v>19.63</v>
      </c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</row>
    <row r="112" ht="54" customHeight="1" spans="1:57">
      <c r="A112" s="9"/>
      <c r="B112" s="9"/>
      <c r="C112" s="9"/>
      <c r="D112" s="11" t="s">
        <v>145</v>
      </c>
      <c r="E112" s="11" t="s">
        <v>245</v>
      </c>
      <c r="F112" s="12">
        <f t="shared" si="10"/>
        <v>38.8</v>
      </c>
      <c r="G112" s="12">
        <f t="shared" si="11"/>
        <v>71.47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>
        <v>71.47</v>
      </c>
      <c r="AI112" s="12"/>
      <c r="AJ112" s="12"/>
      <c r="AK112" s="12">
        <v>38.8</v>
      </c>
      <c r="AL112" s="12">
        <v>38.8</v>
      </c>
      <c r="AM112" s="12">
        <v>38.8</v>
      </c>
      <c r="AN112" s="12">
        <v>38.8</v>
      </c>
      <c r="AO112" s="12">
        <v>38.8</v>
      </c>
      <c r="AP112" s="12">
        <v>38.8</v>
      </c>
      <c r="AQ112" s="12">
        <v>38.8</v>
      </c>
      <c r="AR112" s="12">
        <v>38.8</v>
      </c>
      <c r="AS112" s="12">
        <v>38.8</v>
      </c>
      <c r="AT112" s="12"/>
      <c r="AU112" s="12">
        <v>48</v>
      </c>
      <c r="AV112" s="12">
        <v>48.5</v>
      </c>
      <c r="AW112" s="12">
        <v>46.4</v>
      </c>
      <c r="AX112" s="12">
        <v>48.5</v>
      </c>
      <c r="AY112" s="12">
        <v>48.5</v>
      </c>
      <c r="AZ112" s="12">
        <v>48.5</v>
      </c>
      <c r="BA112" s="12">
        <v>44.5</v>
      </c>
      <c r="BB112" s="12">
        <v>48.5</v>
      </c>
      <c r="BC112" s="12">
        <v>48.5</v>
      </c>
      <c r="BD112" s="12"/>
      <c r="BE112" s="12"/>
    </row>
    <row r="113" ht="67.5" customHeight="1" spans="1:57">
      <c r="A113" s="9"/>
      <c r="B113" s="9"/>
      <c r="C113" s="9"/>
      <c r="D113" s="11" t="s">
        <v>145</v>
      </c>
      <c r="E113" s="11" t="s">
        <v>246</v>
      </c>
      <c r="F113" s="12">
        <f t="shared" si="10"/>
        <v>12</v>
      </c>
      <c r="G113" s="12">
        <f t="shared" si="11"/>
        <v>12</v>
      </c>
      <c r="H113" s="12"/>
      <c r="I113" s="12">
        <v>12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</row>
    <row r="114" s="1" customFormat="1" ht="40.5" customHeight="1" spans="1:57">
      <c r="A114" s="13"/>
      <c r="B114" s="13"/>
      <c r="C114" s="13"/>
      <c r="D114" s="11" t="s">
        <v>145</v>
      </c>
      <c r="E114" s="11" t="s">
        <v>247</v>
      </c>
      <c r="F114" s="12">
        <f t="shared" si="10"/>
        <v>15.37</v>
      </c>
      <c r="G114" s="12">
        <f t="shared" si="11"/>
        <v>15.37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>
        <v>15.37</v>
      </c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</row>
    <row r="115" s="2" customFormat="1" ht="40.5" customHeight="1" spans="1:57">
      <c r="A115" s="14">
        <v>27</v>
      </c>
      <c r="B115" s="14" t="s">
        <v>248</v>
      </c>
      <c r="C115" s="14" t="s">
        <v>249</v>
      </c>
      <c r="D115" s="14" t="s">
        <v>250</v>
      </c>
      <c r="E115" s="14" t="s">
        <v>251</v>
      </c>
      <c r="F115" s="15">
        <f t="shared" si="10"/>
        <v>26.4</v>
      </c>
      <c r="G115" s="15">
        <f t="shared" si="11"/>
        <v>50.5</v>
      </c>
      <c r="H115" s="15">
        <v>26.4</v>
      </c>
      <c r="I115" s="15">
        <v>26.4</v>
      </c>
      <c r="J115" s="15">
        <v>26.4</v>
      </c>
      <c r="K115" s="15">
        <v>26.4</v>
      </c>
      <c r="L115" s="15">
        <v>26.4</v>
      </c>
      <c r="M115" s="15">
        <v>26.4</v>
      </c>
      <c r="N115" s="15">
        <v>26.4</v>
      </c>
      <c r="O115" s="15">
        <v>26.4</v>
      </c>
      <c r="P115" s="15">
        <v>26.4</v>
      </c>
      <c r="Q115" s="15"/>
      <c r="R115" s="15">
        <v>26.4</v>
      </c>
      <c r="S115" s="15">
        <v>26.4</v>
      </c>
      <c r="T115" s="15">
        <v>26.4</v>
      </c>
      <c r="U115" s="15">
        <v>26.4</v>
      </c>
      <c r="V115" s="15"/>
      <c r="W115" s="15">
        <v>26.4</v>
      </c>
      <c r="X115" s="15"/>
      <c r="Y115" s="15">
        <v>26.4</v>
      </c>
      <c r="Z115" s="15"/>
      <c r="AA115" s="15">
        <v>26.4</v>
      </c>
      <c r="AB115" s="15">
        <v>26.4</v>
      </c>
      <c r="AC115" s="15">
        <v>26.4</v>
      </c>
      <c r="AD115" s="15">
        <v>26.4</v>
      </c>
      <c r="AE115" s="15"/>
      <c r="AF115" s="15"/>
      <c r="AG115" s="15"/>
      <c r="AH115" s="15">
        <v>26.4</v>
      </c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>
        <v>50.5</v>
      </c>
      <c r="BC115" s="15"/>
      <c r="BD115" s="15"/>
      <c r="BE115" s="15"/>
    </row>
    <row r="116" s="1" customFormat="1" ht="54" customHeight="1" spans="1:57">
      <c r="A116" s="11">
        <v>28</v>
      </c>
      <c r="B116" s="11" t="s">
        <v>252</v>
      </c>
      <c r="C116" s="11" t="s">
        <v>253</v>
      </c>
      <c r="D116" s="11" t="s">
        <v>254</v>
      </c>
      <c r="E116" s="11" t="s">
        <v>255</v>
      </c>
      <c r="F116" s="12">
        <f t="shared" si="10"/>
        <v>38.5</v>
      </c>
      <c r="G116" s="12">
        <f t="shared" si="11"/>
        <v>38.5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>
        <v>38.5</v>
      </c>
    </row>
    <row r="117" s="1" customFormat="1" ht="54" customHeight="1" spans="1:57">
      <c r="A117" s="13"/>
      <c r="B117" s="13"/>
      <c r="C117" s="13"/>
      <c r="D117" s="11" t="s">
        <v>256</v>
      </c>
      <c r="E117" s="11" t="s">
        <v>255</v>
      </c>
      <c r="F117" s="12">
        <f t="shared" si="10"/>
        <v>43.02</v>
      </c>
      <c r="G117" s="12">
        <f t="shared" si="11"/>
        <v>43.02</v>
      </c>
      <c r="H117" s="12"/>
      <c r="I117" s="12"/>
      <c r="J117" s="12"/>
      <c r="K117" s="12"/>
      <c r="L117" s="12"/>
      <c r="M117" s="12"/>
      <c r="N117" s="12"/>
      <c r="O117" s="12"/>
      <c r="P117" s="12">
        <v>43.02</v>
      </c>
      <c r="Q117" s="12"/>
      <c r="R117" s="12"/>
      <c r="S117" s="12">
        <v>43.02</v>
      </c>
      <c r="T117" s="12">
        <v>43.02</v>
      </c>
      <c r="U117" s="12">
        <v>43.02</v>
      </c>
      <c r="V117" s="12"/>
      <c r="W117" s="12">
        <v>43.02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</row>
    <row r="118" s="2" customFormat="1" ht="54" customHeight="1" spans="1:57">
      <c r="A118" s="14">
        <v>29</v>
      </c>
      <c r="B118" s="14" t="s">
        <v>257</v>
      </c>
      <c r="C118" s="14" t="s">
        <v>258</v>
      </c>
      <c r="D118" s="14" t="s">
        <v>259</v>
      </c>
      <c r="E118" s="14" t="s">
        <v>124</v>
      </c>
      <c r="F118" s="15">
        <f t="shared" si="10"/>
        <v>31.29</v>
      </c>
      <c r="G118" s="15">
        <f t="shared" si="11"/>
        <v>52.5</v>
      </c>
      <c r="H118" s="15"/>
      <c r="I118" s="15">
        <v>31.29</v>
      </c>
      <c r="J118" s="15">
        <v>31.29</v>
      </c>
      <c r="K118" s="15"/>
      <c r="L118" s="15">
        <v>31.29</v>
      </c>
      <c r="M118" s="15"/>
      <c r="N118" s="15">
        <v>31.29</v>
      </c>
      <c r="O118" s="15"/>
      <c r="P118" s="15"/>
      <c r="Q118" s="15"/>
      <c r="R118" s="15">
        <v>31.29</v>
      </c>
      <c r="S118" s="15"/>
      <c r="T118" s="15">
        <v>31.29</v>
      </c>
      <c r="U118" s="15">
        <v>31.29</v>
      </c>
      <c r="V118" s="15"/>
      <c r="W118" s="15">
        <v>31.29</v>
      </c>
      <c r="X118" s="15"/>
      <c r="Y118" s="15"/>
      <c r="Z118" s="15"/>
      <c r="AA118" s="15"/>
      <c r="AB118" s="15">
        <v>31.29</v>
      </c>
      <c r="AC118" s="15"/>
      <c r="AD118" s="15"/>
      <c r="AE118" s="15">
        <v>52.5</v>
      </c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>
        <v>37.5</v>
      </c>
      <c r="AU118" s="15"/>
      <c r="AV118" s="15">
        <v>37.2</v>
      </c>
      <c r="AW118" s="15">
        <v>37.2</v>
      </c>
      <c r="AX118" s="15"/>
      <c r="AY118" s="15">
        <v>38.3</v>
      </c>
      <c r="AZ118" s="15">
        <v>37.2</v>
      </c>
      <c r="BA118" s="15">
        <v>37.2</v>
      </c>
      <c r="BB118" s="15">
        <v>37.2</v>
      </c>
      <c r="BC118" s="15">
        <v>38.3</v>
      </c>
      <c r="BD118" s="15">
        <v>38.3</v>
      </c>
      <c r="BE118" s="15">
        <v>35.5</v>
      </c>
    </row>
    <row r="119" s="1" customFormat="1" ht="67.5" customHeight="1" spans="1:57">
      <c r="A119" s="22">
        <v>30</v>
      </c>
      <c r="B119" s="22" t="s">
        <v>260</v>
      </c>
      <c r="C119" s="22" t="s">
        <v>261</v>
      </c>
      <c r="D119" s="11" t="s">
        <v>262</v>
      </c>
      <c r="E119" s="11" t="s">
        <v>263</v>
      </c>
      <c r="F119" s="12">
        <f t="shared" si="10"/>
        <v>67.92</v>
      </c>
      <c r="G119" s="12">
        <f t="shared" si="11"/>
        <v>67.92</v>
      </c>
      <c r="H119" s="12">
        <v>67.92</v>
      </c>
      <c r="I119" s="12"/>
      <c r="J119" s="12">
        <v>67.92</v>
      </c>
      <c r="K119" s="12"/>
      <c r="L119" s="12"/>
      <c r="M119" s="12"/>
      <c r="N119" s="12"/>
      <c r="O119" s="12"/>
      <c r="P119" s="12">
        <v>67.92</v>
      </c>
      <c r="Q119" s="12"/>
      <c r="R119" s="12"/>
      <c r="S119" s="12"/>
      <c r="T119" s="12"/>
      <c r="U119" s="12"/>
      <c r="V119" s="12"/>
      <c r="W119" s="12">
        <v>67.92</v>
      </c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>
        <v>67.92</v>
      </c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</row>
    <row r="120" s="2" customFormat="1" ht="40.5" customHeight="1" spans="1:57">
      <c r="A120" s="25">
        <v>31</v>
      </c>
      <c r="B120" s="25" t="s">
        <v>264</v>
      </c>
      <c r="C120" s="25" t="s">
        <v>265</v>
      </c>
      <c r="D120" s="14" t="s">
        <v>266</v>
      </c>
      <c r="E120" s="14" t="s">
        <v>267</v>
      </c>
      <c r="F120" s="15">
        <f t="shared" si="10"/>
        <v>36.15</v>
      </c>
      <c r="G120" s="15">
        <f t="shared" si="11"/>
        <v>36.15</v>
      </c>
      <c r="H120" s="15">
        <v>36.15</v>
      </c>
      <c r="I120" s="15">
        <v>36.15</v>
      </c>
      <c r="J120" s="15">
        <v>36.15</v>
      </c>
      <c r="K120" s="15"/>
      <c r="L120" s="15"/>
      <c r="M120" s="15"/>
      <c r="N120" s="15"/>
      <c r="O120" s="15"/>
      <c r="P120" s="15"/>
      <c r="Q120" s="15"/>
      <c r="R120" s="15">
        <v>36.15</v>
      </c>
      <c r="S120" s="15">
        <v>36.15</v>
      </c>
      <c r="T120" s="15"/>
      <c r="U120" s="15">
        <v>36.15</v>
      </c>
      <c r="V120" s="15"/>
      <c r="W120" s="15">
        <v>36.15</v>
      </c>
      <c r="X120" s="15"/>
      <c r="Y120" s="15"/>
      <c r="Z120" s="15">
        <v>36.15</v>
      </c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</row>
    <row r="121" ht="40.5" customHeight="1" spans="1:57">
      <c r="A121" s="22">
        <v>32</v>
      </c>
      <c r="B121" s="22" t="s">
        <v>268</v>
      </c>
      <c r="C121" s="22" t="s">
        <v>269</v>
      </c>
      <c r="D121" s="11" t="s">
        <v>270</v>
      </c>
      <c r="E121" s="11" t="s">
        <v>173</v>
      </c>
      <c r="F121" s="12">
        <f t="shared" si="10"/>
        <v>16.8</v>
      </c>
      <c r="G121" s="12">
        <f t="shared" si="11"/>
        <v>27.5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>
        <v>18.29</v>
      </c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v>27.5</v>
      </c>
      <c r="AU121" s="12"/>
      <c r="AV121" s="12">
        <v>23.8</v>
      </c>
      <c r="AW121" s="12"/>
      <c r="AX121" s="12">
        <v>16.8</v>
      </c>
      <c r="AY121" s="12">
        <v>21.8</v>
      </c>
      <c r="AZ121" s="12"/>
      <c r="BA121" s="12"/>
      <c r="BB121" s="12">
        <v>23.8</v>
      </c>
      <c r="BC121" s="12"/>
      <c r="BD121" s="12"/>
      <c r="BE121" s="12">
        <v>25</v>
      </c>
    </row>
    <row r="122" ht="40.5" customHeight="1" spans="1:57">
      <c r="A122" s="23"/>
      <c r="B122" s="23"/>
      <c r="C122" s="23"/>
      <c r="D122" s="11" t="s">
        <v>271</v>
      </c>
      <c r="E122" s="11" t="s">
        <v>173</v>
      </c>
      <c r="F122" s="12">
        <f t="shared" si="10"/>
        <v>25.24</v>
      </c>
      <c r="G122" s="12">
        <f t="shared" si="11"/>
        <v>44</v>
      </c>
      <c r="H122" s="12">
        <v>25.24</v>
      </c>
      <c r="I122" s="12">
        <v>25.24</v>
      </c>
      <c r="J122" s="12">
        <v>25.24</v>
      </c>
      <c r="K122" s="12">
        <v>25.24</v>
      </c>
      <c r="L122" s="12">
        <v>25.24</v>
      </c>
      <c r="M122" s="12">
        <v>25.24</v>
      </c>
      <c r="N122" s="12"/>
      <c r="O122" s="12"/>
      <c r="P122" s="12">
        <v>25.24</v>
      </c>
      <c r="Q122" s="12">
        <v>25.24</v>
      </c>
      <c r="R122" s="12"/>
      <c r="S122" s="12">
        <v>25.24</v>
      </c>
      <c r="T122" s="12"/>
      <c r="U122" s="12">
        <v>25.24</v>
      </c>
      <c r="V122" s="12">
        <v>25.24</v>
      </c>
      <c r="W122" s="12">
        <v>25.24</v>
      </c>
      <c r="X122" s="12"/>
      <c r="Y122" s="12"/>
      <c r="Z122" s="12"/>
      <c r="AA122" s="12"/>
      <c r="AB122" s="12"/>
      <c r="AC122" s="12"/>
      <c r="AD122" s="12">
        <v>25.24</v>
      </c>
      <c r="AE122" s="12"/>
      <c r="AF122" s="12">
        <v>27.76</v>
      </c>
      <c r="AG122" s="12">
        <v>27.76</v>
      </c>
      <c r="AH122" s="12"/>
      <c r="AI122" s="12">
        <v>27.76</v>
      </c>
      <c r="AJ122" s="12">
        <v>29.03</v>
      </c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v>43</v>
      </c>
      <c r="AU122" s="12">
        <v>43</v>
      </c>
      <c r="AV122" s="12">
        <v>44</v>
      </c>
      <c r="AW122" s="12">
        <v>44</v>
      </c>
      <c r="AX122" s="12"/>
      <c r="AY122" s="12">
        <v>42</v>
      </c>
      <c r="AZ122" s="12">
        <v>44</v>
      </c>
      <c r="BA122" s="12">
        <v>44</v>
      </c>
      <c r="BB122" s="12">
        <v>44</v>
      </c>
      <c r="BC122" s="12"/>
      <c r="BD122" s="12">
        <v>41.2</v>
      </c>
      <c r="BE122" s="12">
        <v>32</v>
      </c>
    </row>
    <row r="123" ht="40.5" customHeight="1" spans="1:57">
      <c r="A123" s="23"/>
      <c r="B123" s="23"/>
      <c r="C123" s="23"/>
      <c r="D123" s="22" t="s">
        <v>271</v>
      </c>
      <c r="E123" s="22" t="s">
        <v>173</v>
      </c>
      <c r="F123" s="12">
        <f t="shared" si="10"/>
        <v>25.24</v>
      </c>
      <c r="G123" s="12">
        <f t="shared" si="11"/>
        <v>44</v>
      </c>
      <c r="H123" s="12">
        <v>25.24</v>
      </c>
      <c r="I123" s="12">
        <v>25.24</v>
      </c>
      <c r="J123" s="12">
        <v>25.24</v>
      </c>
      <c r="K123" s="12">
        <v>25.24</v>
      </c>
      <c r="L123" s="12">
        <v>25.24</v>
      </c>
      <c r="M123" s="12">
        <v>25.24</v>
      </c>
      <c r="N123" s="12"/>
      <c r="O123" s="12"/>
      <c r="P123" s="12">
        <v>25.24</v>
      </c>
      <c r="Q123" s="12">
        <v>25.24</v>
      </c>
      <c r="R123" s="12"/>
      <c r="S123" s="12">
        <v>25.24</v>
      </c>
      <c r="T123" s="12"/>
      <c r="U123" s="12">
        <v>25.24</v>
      </c>
      <c r="V123" s="12">
        <v>25.24</v>
      </c>
      <c r="W123" s="12">
        <v>25.24</v>
      </c>
      <c r="X123" s="12"/>
      <c r="Y123" s="12"/>
      <c r="Z123" s="12"/>
      <c r="AA123" s="24">
        <v>27.76</v>
      </c>
      <c r="AB123" s="12"/>
      <c r="AC123" s="12"/>
      <c r="AD123" s="12">
        <v>25.24</v>
      </c>
      <c r="AE123" s="12"/>
      <c r="AF123" s="12">
        <v>27.76</v>
      </c>
      <c r="AG123" s="12">
        <v>27.76</v>
      </c>
      <c r="AH123" s="12"/>
      <c r="AI123" s="12">
        <v>27.76</v>
      </c>
      <c r="AJ123" s="12">
        <v>29.03</v>
      </c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v>43</v>
      </c>
      <c r="AU123" s="12">
        <v>43</v>
      </c>
      <c r="AV123" s="12">
        <v>44</v>
      </c>
      <c r="AW123" s="12">
        <v>44</v>
      </c>
      <c r="AX123" s="12"/>
      <c r="AY123" s="12">
        <v>42</v>
      </c>
      <c r="AZ123" s="12">
        <v>44</v>
      </c>
      <c r="BA123" s="12">
        <v>44</v>
      </c>
      <c r="BB123" s="12">
        <v>44</v>
      </c>
      <c r="BC123" s="12"/>
      <c r="BD123" s="12">
        <v>41.2</v>
      </c>
      <c r="BE123" s="12">
        <v>32</v>
      </c>
    </row>
    <row r="124" s="2" customFormat="1" ht="40.5" customHeight="1" spans="1:57">
      <c r="A124" s="14">
        <v>33</v>
      </c>
      <c r="B124" s="14" t="s">
        <v>272</v>
      </c>
      <c r="C124" s="14" t="s">
        <v>273</v>
      </c>
      <c r="D124" s="14" t="s">
        <v>168</v>
      </c>
      <c r="E124" s="14" t="s">
        <v>150</v>
      </c>
      <c r="F124" s="15">
        <f t="shared" si="10"/>
        <v>63</v>
      </c>
      <c r="G124" s="15">
        <f t="shared" si="11"/>
        <v>63</v>
      </c>
      <c r="H124" s="15">
        <v>63</v>
      </c>
      <c r="I124" s="15">
        <v>63</v>
      </c>
      <c r="J124" s="15">
        <v>63</v>
      </c>
      <c r="K124" s="15"/>
      <c r="L124" s="15"/>
      <c r="M124" s="15">
        <v>63</v>
      </c>
      <c r="N124" s="15">
        <v>63</v>
      </c>
      <c r="O124" s="15"/>
      <c r="P124" s="15">
        <v>63</v>
      </c>
      <c r="Q124" s="15"/>
      <c r="R124" s="15"/>
      <c r="S124" s="15"/>
      <c r="T124" s="15">
        <v>63</v>
      </c>
      <c r="U124" s="15"/>
      <c r="V124" s="15">
        <v>63</v>
      </c>
      <c r="W124" s="15">
        <v>63</v>
      </c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>
        <v>63</v>
      </c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</row>
    <row r="125" ht="94.5" customHeight="1" spans="1:57">
      <c r="A125" s="11">
        <v>34</v>
      </c>
      <c r="B125" s="11" t="s">
        <v>274</v>
      </c>
      <c r="C125" s="11" t="s">
        <v>275</v>
      </c>
      <c r="D125" s="11" t="s">
        <v>276</v>
      </c>
      <c r="E125" s="11" t="s">
        <v>277</v>
      </c>
      <c r="F125" s="12">
        <f t="shared" si="10"/>
        <v>313</v>
      </c>
      <c r="G125" s="12">
        <f t="shared" si="11"/>
        <v>331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>
        <v>313</v>
      </c>
      <c r="AL125" s="12">
        <v>313</v>
      </c>
      <c r="AM125" s="12">
        <v>313</v>
      </c>
      <c r="AN125" s="12">
        <v>313</v>
      </c>
      <c r="AO125" s="12">
        <v>313</v>
      </c>
      <c r="AP125" s="12">
        <v>313</v>
      </c>
      <c r="AQ125" s="12">
        <v>313</v>
      </c>
      <c r="AR125" s="12">
        <v>313</v>
      </c>
      <c r="AS125" s="12">
        <v>313</v>
      </c>
      <c r="AT125" s="12"/>
      <c r="AU125" s="12"/>
      <c r="AV125" s="12"/>
      <c r="AW125" s="12">
        <v>331</v>
      </c>
      <c r="AX125" s="12"/>
      <c r="AY125" s="12"/>
      <c r="AZ125" s="12">
        <v>331</v>
      </c>
      <c r="BA125" s="12"/>
      <c r="BB125" s="12"/>
      <c r="BC125" s="12"/>
      <c r="BD125" s="12"/>
      <c r="BE125" s="12"/>
    </row>
    <row r="126" ht="94.5" customHeight="1" spans="1:57">
      <c r="A126" s="9"/>
      <c r="B126" s="9"/>
      <c r="C126" s="9"/>
      <c r="D126" s="11" t="s">
        <v>278</v>
      </c>
      <c r="E126" s="11" t="s">
        <v>277</v>
      </c>
      <c r="F126" s="12">
        <f t="shared" si="10"/>
        <v>29.4</v>
      </c>
      <c r="G126" s="12">
        <f t="shared" si="11"/>
        <v>101</v>
      </c>
      <c r="H126" s="12"/>
      <c r="I126" s="12"/>
      <c r="J126" s="12"/>
      <c r="K126" s="12"/>
      <c r="L126" s="12"/>
      <c r="M126" s="12"/>
      <c r="N126" s="12"/>
      <c r="O126" s="12">
        <v>29.4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>
        <v>100</v>
      </c>
      <c r="AL126" s="12">
        <v>100</v>
      </c>
      <c r="AM126" s="12">
        <v>100</v>
      </c>
      <c r="AN126" s="12">
        <v>100</v>
      </c>
      <c r="AO126" s="12">
        <v>100</v>
      </c>
      <c r="AP126" s="12">
        <v>100</v>
      </c>
      <c r="AQ126" s="12">
        <v>100</v>
      </c>
      <c r="AR126" s="12">
        <v>100</v>
      </c>
      <c r="AS126" s="12">
        <v>100</v>
      </c>
      <c r="AT126" s="12"/>
      <c r="AU126" s="12"/>
      <c r="AV126" s="12">
        <v>100</v>
      </c>
      <c r="AW126" s="12">
        <v>100</v>
      </c>
      <c r="AX126" s="12">
        <v>100</v>
      </c>
      <c r="AY126" s="12">
        <v>98</v>
      </c>
      <c r="AZ126" s="12">
        <v>101</v>
      </c>
      <c r="BA126" s="12"/>
      <c r="BB126" s="12">
        <v>100</v>
      </c>
      <c r="BC126" s="12">
        <v>94.7</v>
      </c>
      <c r="BD126" s="12">
        <v>94.7</v>
      </c>
      <c r="BE126" s="12"/>
    </row>
    <row r="127" ht="94.5" customHeight="1" spans="1:57">
      <c r="A127" s="9"/>
      <c r="B127" s="9"/>
      <c r="C127" s="9"/>
      <c r="D127" s="11" t="s">
        <v>279</v>
      </c>
      <c r="E127" s="11" t="s">
        <v>277</v>
      </c>
      <c r="F127" s="12">
        <f t="shared" si="10"/>
        <v>16.758</v>
      </c>
      <c r="G127" s="12">
        <f t="shared" si="11"/>
        <v>29.8</v>
      </c>
      <c r="H127" s="12">
        <v>16.76</v>
      </c>
      <c r="I127" s="12">
        <v>16.76</v>
      </c>
      <c r="J127" s="12">
        <v>16.76</v>
      </c>
      <c r="K127" s="12">
        <v>16.76</v>
      </c>
      <c r="L127" s="12">
        <v>16.76</v>
      </c>
      <c r="M127" s="12">
        <v>16.758</v>
      </c>
      <c r="N127" s="12">
        <v>16.76</v>
      </c>
      <c r="O127" s="12"/>
      <c r="P127" s="12">
        <v>16.76</v>
      </c>
      <c r="Q127" s="12"/>
      <c r="R127" s="12">
        <v>16.76</v>
      </c>
      <c r="S127" s="12">
        <v>16.76</v>
      </c>
      <c r="T127" s="12">
        <v>16.76</v>
      </c>
      <c r="U127" s="12">
        <v>16.76</v>
      </c>
      <c r="V127" s="12"/>
      <c r="W127" s="12">
        <v>16.76</v>
      </c>
      <c r="X127" s="12"/>
      <c r="Y127" s="12"/>
      <c r="Z127" s="12"/>
      <c r="AA127" s="12"/>
      <c r="AB127" s="12"/>
      <c r="AC127" s="12"/>
      <c r="AD127" s="12">
        <v>17.63</v>
      </c>
      <c r="AE127" s="12"/>
      <c r="AF127" s="12"/>
      <c r="AG127" s="12"/>
      <c r="AH127" s="12"/>
      <c r="AI127" s="12">
        <v>16.76</v>
      </c>
      <c r="AJ127" s="12">
        <v>19.27</v>
      </c>
      <c r="AK127" s="12">
        <v>25</v>
      </c>
      <c r="AL127" s="12">
        <v>25</v>
      </c>
      <c r="AM127" s="12">
        <v>25</v>
      </c>
      <c r="AN127" s="12">
        <v>25</v>
      </c>
      <c r="AO127" s="12">
        <v>25</v>
      </c>
      <c r="AP127" s="12">
        <v>25</v>
      </c>
      <c r="AQ127" s="12">
        <v>25</v>
      </c>
      <c r="AR127" s="12">
        <v>25</v>
      </c>
      <c r="AS127" s="12">
        <v>25</v>
      </c>
      <c r="AT127" s="12"/>
      <c r="AU127" s="12"/>
      <c r="AV127" s="12">
        <v>29.8</v>
      </c>
      <c r="AW127" s="12">
        <v>29.8</v>
      </c>
      <c r="AX127" s="12"/>
      <c r="AY127" s="12">
        <v>29.8</v>
      </c>
      <c r="AZ127" s="12">
        <v>29.8</v>
      </c>
      <c r="BA127" s="12">
        <v>29.8</v>
      </c>
      <c r="BB127" s="12">
        <v>26.7</v>
      </c>
      <c r="BC127" s="12"/>
      <c r="BD127" s="12"/>
      <c r="BE127" s="12"/>
    </row>
    <row r="128" ht="40.5" customHeight="1" spans="1:57">
      <c r="A128" s="9"/>
      <c r="B128" s="9"/>
      <c r="C128" s="9"/>
      <c r="D128" s="11" t="s">
        <v>278</v>
      </c>
      <c r="E128" s="11" t="s">
        <v>280</v>
      </c>
      <c r="F128" s="12">
        <f t="shared" si="10"/>
        <v>106.6</v>
      </c>
      <c r="G128" s="12">
        <f t="shared" si="11"/>
        <v>106.6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>
        <v>106.6</v>
      </c>
      <c r="BA128" s="12"/>
      <c r="BB128" s="12">
        <v>106.6</v>
      </c>
      <c r="BC128" s="12"/>
      <c r="BD128" s="12"/>
      <c r="BE128" s="12"/>
    </row>
    <row r="129" ht="40.5" customHeight="1" spans="1:57">
      <c r="A129" s="9"/>
      <c r="B129" s="9"/>
      <c r="C129" s="9"/>
      <c r="D129" s="11" t="s">
        <v>279</v>
      </c>
      <c r="E129" s="11" t="s">
        <v>280</v>
      </c>
      <c r="F129" s="12">
        <f t="shared" si="10"/>
        <v>6.86</v>
      </c>
      <c r="G129" s="12">
        <f t="shared" si="11"/>
        <v>21.5</v>
      </c>
      <c r="H129" s="12"/>
      <c r="I129" s="12"/>
      <c r="J129" s="12"/>
      <c r="K129" s="12"/>
      <c r="L129" s="12"/>
      <c r="M129" s="12"/>
      <c r="N129" s="12">
        <v>6.86</v>
      </c>
      <c r="O129" s="12">
        <v>6.86</v>
      </c>
      <c r="P129" s="12"/>
      <c r="Q129" s="12">
        <v>6.86</v>
      </c>
      <c r="R129" s="12"/>
      <c r="S129" s="12"/>
      <c r="T129" s="12"/>
      <c r="U129" s="12"/>
      <c r="V129" s="12"/>
      <c r="W129" s="12"/>
      <c r="X129" s="12"/>
      <c r="Y129" s="12"/>
      <c r="Z129" s="12"/>
      <c r="AA129" s="12">
        <v>6.86</v>
      </c>
      <c r="AB129" s="12"/>
      <c r="AC129" s="12"/>
      <c r="AD129" s="12"/>
      <c r="AE129" s="12"/>
      <c r="AF129" s="12"/>
      <c r="AG129" s="12"/>
      <c r="AH129" s="12"/>
      <c r="AI129" s="12"/>
      <c r="AJ129" s="12"/>
      <c r="AK129" s="12">
        <v>21.5</v>
      </c>
      <c r="AL129" s="12">
        <v>21.5</v>
      </c>
      <c r="AM129" s="12">
        <v>21.5</v>
      </c>
      <c r="AN129" s="12">
        <v>21.5</v>
      </c>
      <c r="AO129" s="12">
        <v>21.5</v>
      </c>
      <c r="AP129" s="12">
        <v>21.5</v>
      </c>
      <c r="AQ129" s="12">
        <v>21.5</v>
      </c>
      <c r="AR129" s="12">
        <v>21.5</v>
      </c>
      <c r="AS129" s="12">
        <v>21.5</v>
      </c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>
        <v>18.5</v>
      </c>
    </row>
    <row r="130" ht="54" customHeight="1" spans="1:57">
      <c r="A130" s="9"/>
      <c r="B130" s="9"/>
      <c r="C130" s="9"/>
      <c r="D130" s="11" t="s">
        <v>279</v>
      </c>
      <c r="E130" s="11" t="s">
        <v>281</v>
      </c>
      <c r="F130" s="12">
        <f t="shared" si="10"/>
        <v>6.86</v>
      </c>
      <c r="G130" s="12">
        <f t="shared" si="11"/>
        <v>6.86</v>
      </c>
      <c r="H130" s="12"/>
      <c r="I130" s="12"/>
      <c r="J130" s="12"/>
      <c r="K130" s="12"/>
      <c r="L130" s="12"/>
      <c r="M130" s="12">
        <v>6.86</v>
      </c>
      <c r="N130" s="12"/>
      <c r="O130" s="12"/>
      <c r="P130" s="12"/>
      <c r="Q130" s="12"/>
      <c r="R130" s="12"/>
      <c r="S130" s="12"/>
      <c r="T130" s="12"/>
      <c r="U130" s="12">
        <v>6.86</v>
      </c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</row>
    <row r="131" ht="40.5" customHeight="1" spans="1:57">
      <c r="A131" s="9"/>
      <c r="B131" s="9"/>
      <c r="C131" s="9"/>
      <c r="D131" s="11" t="s">
        <v>278</v>
      </c>
      <c r="E131" s="11" t="s">
        <v>282</v>
      </c>
      <c r="F131" s="12">
        <f t="shared" si="10"/>
        <v>24.57</v>
      </c>
      <c r="G131" s="12">
        <f t="shared" si="11"/>
        <v>24.57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>
        <v>24.57</v>
      </c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</row>
    <row r="132" ht="54" customHeight="1" spans="1:57">
      <c r="A132" s="9"/>
      <c r="B132" s="9"/>
      <c r="C132" s="9"/>
      <c r="D132" s="11" t="s">
        <v>278</v>
      </c>
      <c r="E132" s="11" t="s">
        <v>197</v>
      </c>
      <c r="F132" s="12">
        <f t="shared" ref="F132:F189" si="12">MIN(H132:BE132)</f>
        <v>79</v>
      </c>
      <c r="G132" s="12">
        <f t="shared" ref="G132:G189" si="13">MAX(H132:BE132)</f>
        <v>79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>
        <v>79</v>
      </c>
      <c r="AL132" s="12">
        <v>79</v>
      </c>
      <c r="AM132" s="12">
        <v>79</v>
      </c>
      <c r="AN132" s="12">
        <v>79</v>
      </c>
      <c r="AO132" s="12">
        <v>79</v>
      </c>
      <c r="AP132" s="12">
        <v>79</v>
      </c>
      <c r="AQ132" s="12">
        <v>79</v>
      </c>
      <c r="AR132" s="12">
        <v>79</v>
      </c>
      <c r="AS132" s="12">
        <v>79</v>
      </c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</row>
    <row r="133" s="1" customFormat="1" ht="54" customHeight="1" spans="1:57">
      <c r="A133" s="9"/>
      <c r="B133" s="9"/>
      <c r="C133" s="9"/>
      <c r="D133" s="11" t="s">
        <v>279</v>
      </c>
      <c r="E133" s="11" t="s">
        <v>197</v>
      </c>
      <c r="F133" s="12">
        <f t="shared" si="12"/>
        <v>2.45</v>
      </c>
      <c r="G133" s="12">
        <f t="shared" si="13"/>
        <v>26</v>
      </c>
      <c r="H133" s="12"/>
      <c r="I133" s="12"/>
      <c r="J133" s="12"/>
      <c r="K133" s="12"/>
      <c r="L133" s="12"/>
      <c r="M133" s="12"/>
      <c r="N133" s="12"/>
      <c r="O133" s="12"/>
      <c r="P133" s="12">
        <v>2.45</v>
      </c>
      <c r="Q133" s="12"/>
      <c r="R133" s="12">
        <v>2.45</v>
      </c>
      <c r="S133" s="12"/>
      <c r="T133" s="12">
        <v>2.45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>
        <v>23</v>
      </c>
      <c r="AL133" s="12">
        <v>23</v>
      </c>
      <c r="AM133" s="12">
        <v>23</v>
      </c>
      <c r="AN133" s="12">
        <v>23</v>
      </c>
      <c r="AO133" s="12">
        <v>23</v>
      </c>
      <c r="AP133" s="12">
        <v>23</v>
      </c>
      <c r="AQ133" s="12">
        <v>23</v>
      </c>
      <c r="AR133" s="12">
        <v>23</v>
      </c>
      <c r="AS133" s="12">
        <v>23</v>
      </c>
      <c r="AT133" s="12"/>
      <c r="AU133" s="12"/>
      <c r="AV133" s="12"/>
      <c r="AW133" s="12">
        <v>26</v>
      </c>
      <c r="AX133" s="12"/>
      <c r="AY133" s="12"/>
      <c r="AZ133" s="12"/>
      <c r="BA133" s="12"/>
      <c r="BB133" s="12"/>
      <c r="BC133" s="12"/>
      <c r="BD133" s="12"/>
      <c r="BE133" s="12">
        <v>23</v>
      </c>
    </row>
    <row r="134" s="1" customFormat="1" ht="40.5" customHeight="1" spans="1:57">
      <c r="A134" s="9"/>
      <c r="B134" s="9"/>
      <c r="C134" s="9"/>
      <c r="D134" s="11" t="s">
        <v>283</v>
      </c>
      <c r="E134" s="11" t="s">
        <v>284</v>
      </c>
      <c r="F134" s="12">
        <f t="shared" si="12"/>
        <v>23.53</v>
      </c>
      <c r="G134" s="12">
        <f t="shared" si="13"/>
        <v>23.53</v>
      </c>
      <c r="H134" s="12"/>
      <c r="I134" s="12"/>
      <c r="J134" s="12"/>
      <c r="K134" s="12"/>
      <c r="L134" s="12"/>
      <c r="M134" s="12"/>
      <c r="N134" s="12"/>
      <c r="O134" s="12">
        <v>23.53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</row>
    <row r="135" ht="40.5" customHeight="1" spans="1:57">
      <c r="A135" s="9"/>
      <c r="B135" s="9"/>
      <c r="C135" s="9"/>
      <c r="D135" s="11" t="s">
        <v>285</v>
      </c>
      <c r="E135" s="11" t="s">
        <v>119</v>
      </c>
      <c r="F135" s="12">
        <f t="shared" si="12"/>
        <v>49</v>
      </c>
      <c r="G135" s="12">
        <f t="shared" si="13"/>
        <v>49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>
        <v>49</v>
      </c>
    </row>
    <row r="136" s="1" customFormat="1" ht="40.5" customHeight="1" spans="1:57">
      <c r="A136" s="9"/>
      <c r="B136" s="9"/>
      <c r="C136" s="9"/>
      <c r="D136" s="11" t="s">
        <v>278</v>
      </c>
      <c r="E136" s="11" t="s">
        <v>286</v>
      </c>
      <c r="F136" s="12">
        <f t="shared" si="12"/>
        <v>29.4</v>
      </c>
      <c r="G136" s="12">
        <f t="shared" si="13"/>
        <v>29.4</v>
      </c>
      <c r="H136" s="12"/>
      <c r="I136" s="12"/>
      <c r="J136" s="12"/>
      <c r="K136" s="12"/>
      <c r="L136" s="12"/>
      <c r="M136" s="12"/>
      <c r="N136" s="12"/>
      <c r="O136" s="12">
        <v>29.4</v>
      </c>
      <c r="P136" s="12"/>
      <c r="Q136" s="12"/>
      <c r="R136" s="12"/>
      <c r="S136" s="12">
        <v>29.4</v>
      </c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</row>
    <row r="137" s="1" customFormat="1" ht="54" customHeight="1" spans="1:57">
      <c r="A137" s="9"/>
      <c r="B137" s="9"/>
      <c r="C137" s="9"/>
      <c r="D137" s="11" t="s">
        <v>278</v>
      </c>
      <c r="E137" s="11" t="s">
        <v>287</v>
      </c>
      <c r="F137" s="12">
        <f t="shared" si="12"/>
        <v>12.97</v>
      </c>
      <c r="G137" s="12">
        <f t="shared" si="13"/>
        <v>13.65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>
        <v>12.97</v>
      </c>
      <c r="X137" s="12"/>
      <c r="Y137" s="12"/>
      <c r="Z137" s="12"/>
      <c r="AA137" s="12"/>
      <c r="AB137" s="12"/>
      <c r="AC137" s="12"/>
      <c r="AD137" s="12">
        <v>13.65</v>
      </c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</row>
    <row r="138" s="1" customFormat="1" ht="54" customHeight="1" spans="1:57">
      <c r="A138" s="13"/>
      <c r="B138" s="13"/>
      <c r="C138" s="13"/>
      <c r="D138" s="11" t="s">
        <v>288</v>
      </c>
      <c r="E138" s="11" t="s">
        <v>289</v>
      </c>
      <c r="F138" s="12">
        <f t="shared" si="12"/>
        <v>13.73</v>
      </c>
      <c r="G138" s="12">
        <f t="shared" si="13"/>
        <v>13.73</v>
      </c>
      <c r="H138" s="12"/>
      <c r="I138" s="12"/>
      <c r="J138" s="12"/>
      <c r="K138" s="12"/>
      <c r="L138" s="12">
        <v>13.73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>
        <v>13.73</v>
      </c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</row>
    <row r="139" s="2" customFormat="1" ht="40.5" customHeight="1" spans="1:57">
      <c r="A139" s="14">
        <v>35</v>
      </c>
      <c r="B139" s="14" t="s">
        <v>290</v>
      </c>
      <c r="C139" s="14" t="s">
        <v>127</v>
      </c>
      <c r="D139" s="14" t="s">
        <v>207</v>
      </c>
      <c r="E139" s="14" t="s">
        <v>150</v>
      </c>
      <c r="F139" s="15">
        <f t="shared" si="12"/>
        <v>198</v>
      </c>
      <c r="G139" s="15">
        <f t="shared" si="13"/>
        <v>198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>
        <v>198</v>
      </c>
      <c r="AW139" s="15"/>
      <c r="AX139" s="15"/>
      <c r="AY139" s="15"/>
      <c r="AZ139" s="15">
        <v>198</v>
      </c>
      <c r="BA139" s="15">
        <v>198</v>
      </c>
      <c r="BB139" s="15">
        <v>198</v>
      </c>
      <c r="BC139" s="15"/>
      <c r="BD139" s="15"/>
      <c r="BE139" s="15"/>
    </row>
    <row r="140" s="2" customFormat="1" ht="40.5" customHeight="1" spans="1:57">
      <c r="A140" s="17"/>
      <c r="B140" s="17"/>
      <c r="C140" s="17"/>
      <c r="D140" s="14" t="s">
        <v>291</v>
      </c>
      <c r="E140" s="14" t="s">
        <v>150</v>
      </c>
      <c r="F140" s="15">
        <f t="shared" si="12"/>
        <v>70.51</v>
      </c>
      <c r="G140" s="15">
        <f t="shared" si="13"/>
        <v>111.7</v>
      </c>
      <c r="H140" s="15">
        <v>70.51</v>
      </c>
      <c r="I140" s="15">
        <v>70.51</v>
      </c>
      <c r="J140" s="15">
        <v>70.51</v>
      </c>
      <c r="K140" s="15"/>
      <c r="L140" s="15">
        <v>70.51</v>
      </c>
      <c r="M140" s="15">
        <v>70.51</v>
      </c>
      <c r="N140" s="15">
        <v>70.51</v>
      </c>
      <c r="O140" s="15"/>
      <c r="P140" s="15"/>
      <c r="Q140" s="15"/>
      <c r="R140" s="15">
        <v>70.51</v>
      </c>
      <c r="S140" s="15"/>
      <c r="T140" s="15">
        <v>70.51</v>
      </c>
      <c r="U140" s="15"/>
      <c r="V140" s="15">
        <v>70.51</v>
      </c>
      <c r="W140" s="15">
        <v>70.51</v>
      </c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>
        <v>70.51</v>
      </c>
      <c r="AJ140" s="15">
        <v>81.09</v>
      </c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>
        <v>111.7</v>
      </c>
      <c r="BB140" s="15">
        <v>95.4</v>
      </c>
      <c r="BC140" s="15"/>
      <c r="BD140" s="15"/>
      <c r="BE140" s="15">
        <v>84</v>
      </c>
    </row>
    <row r="141" ht="40.5" customHeight="1" spans="1:57">
      <c r="A141" s="11">
        <v>36</v>
      </c>
      <c r="B141" s="11" t="s">
        <v>292</v>
      </c>
      <c r="C141" s="11" t="s">
        <v>293</v>
      </c>
      <c r="D141" s="11" t="s">
        <v>294</v>
      </c>
      <c r="E141" s="11" t="s">
        <v>295</v>
      </c>
      <c r="F141" s="12">
        <f t="shared" si="12"/>
        <v>40.8</v>
      </c>
      <c r="G141" s="12">
        <f t="shared" si="13"/>
        <v>40.8</v>
      </c>
      <c r="H141" s="12"/>
      <c r="I141" s="12">
        <v>40.8</v>
      </c>
      <c r="J141" s="12"/>
      <c r="K141" s="12"/>
      <c r="L141" s="12"/>
      <c r="M141" s="12"/>
      <c r="N141" s="12"/>
      <c r="O141" s="12">
        <v>40.8</v>
      </c>
      <c r="P141" s="12"/>
      <c r="Q141" s="12"/>
      <c r="R141" s="12">
        <v>40.8</v>
      </c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</row>
    <row r="142" s="2" customFormat="1" ht="40.5" customHeight="1" spans="1:57">
      <c r="A142" s="14">
        <v>37</v>
      </c>
      <c r="B142" s="14" t="s">
        <v>296</v>
      </c>
      <c r="C142" s="14" t="s">
        <v>297</v>
      </c>
      <c r="D142" s="14" t="s">
        <v>298</v>
      </c>
      <c r="E142" s="14" t="s">
        <v>299</v>
      </c>
      <c r="F142" s="15">
        <f t="shared" si="12"/>
        <v>23.3</v>
      </c>
      <c r="G142" s="15">
        <f t="shared" si="13"/>
        <v>23.3</v>
      </c>
      <c r="H142" s="15"/>
      <c r="I142" s="15"/>
      <c r="J142" s="15">
        <v>23.3</v>
      </c>
      <c r="K142" s="15">
        <v>23.3</v>
      </c>
      <c r="L142" s="15">
        <v>23.3</v>
      </c>
      <c r="M142" s="15">
        <v>23.3</v>
      </c>
      <c r="N142" s="15"/>
      <c r="O142" s="15">
        <v>23.3</v>
      </c>
      <c r="P142" s="15"/>
      <c r="Q142" s="15">
        <v>23.3</v>
      </c>
      <c r="R142" s="15"/>
      <c r="S142" s="15">
        <v>23.3</v>
      </c>
      <c r="T142" s="15"/>
      <c r="U142" s="15">
        <v>23.3</v>
      </c>
      <c r="V142" s="15"/>
      <c r="W142" s="15">
        <v>23.3</v>
      </c>
      <c r="X142" s="15"/>
      <c r="Y142" s="15"/>
      <c r="Z142" s="15"/>
      <c r="AA142" s="15"/>
      <c r="AB142" s="15"/>
      <c r="AC142" s="15">
        <v>23.3</v>
      </c>
      <c r="AD142" s="15">
        <v>23.3</v>
      </c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</row>
    <row r="143" s="2" customFormat="1" ht="54" customHeight="1" spans="1:57">
      <c r="A143" s="16"/>
      <c r="B143" s="16"/>
      <c r="C143" s="16"/>
      <c r="D143" s="14" t="s">
        <v>298</v>
      </c>
      <c r="E143" s="14" t="s">
        <v>300</v>
      </c>
      <c r="F143" s="15">
        <f t="shared" si="12"/>
        <v>26.5</v>
      </c>
      <c r="G143" s="15">
        <f t="shared" si="13"/>
        <v>30.2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>
        <v>30.2</v>
      </c>
      <c r="AZ143" s="15">
        <v>30.2</v>
      </c>
      <c r="BA143" s="15"/>
      <c r="BB143" s="15"/>
      <c r="BC143" s="15"/>
      <c r="BD143" s="15"/>
      <c r="BE143" s="15">
        <v>26.5</v>
      </c>
    </row>
    <row r="144" s="2" customFormat="1" ht="40.5" customHeight="1" spans="1:57">
      <c r="A144" s="17"/>
      <c r="B144" s="17"/>
      <c r="C144" s="17"/>
      <c r="D144" s="14" t="s">
        <v>298</v>
      </c>
      <c r="E144" s="14" t="s">
        <v>301</v>
      </c>
      <c r="F144" s="15">
        <f t="shared" si="12"/>
        <v>23.3</v>
      </c>
      <c r="G144" s="15">
        <f t="shared" si="13"/>
        <v>28</v>
      </c>
      <c r="H144" s="15"/>
      <c r="I144" s="15">
        <v>23.3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>
        <v>28</v>
      </c>
      <c r="AU144" s="15">
        <v>28</v>
      </c>
      <c r="AV144" s="15"/>
      <c r="AW144" s="15"/>
      <c r="AX144" s="15"/>
      <c r="AY144" s="15"/>
      <c r="AZ144" s="15"/>
      <c r="BA144" s="15"/>
      <c r="BB144" s="15"/>
      <c r="BC144" s="15"/>
      <c r="BD144" s="15"/>
      <c r="BE144" s="15">
        <v>26.5</v>
      </c>
    </row>
    <row r="145" ht="54" customHeight="1" spans="1:57">
      <c r="A145" s="23">
        <v>38</v>
      </c>
      <c r="B145" s="23" t="s">
        <v>302</v>
      </c>
      <c r="C145" s="23" t="s">
        <v>303</v>
      </c>
      <c r="D145" s="11" t="s">
        <v>223</v>
      </c>
      <c r="E145" s="11" t="s">
        <v>304</v>
      </c>
      <c r="F145" s="12">
        <f t="shared" si="12"/>
        <v>26.5</v>
      </c>
      <c r="G145" s="12">
        <f t="shared" si="13"/>
        <v>30.1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>
        <v>30.1</v>
      </c>
      <c r="BA145" s="12">
        <v>30.1</v>
      </c>
      <c r="BB145" s="12">
        <v>30.1</v>
      </c>
      <c r="BC145" s="12">
        <v>30.1</v>
      </c>
      <c r="BD145" s="12"/>
      <c r="BE145" s="12">
        <v>26.5</v>
      </c>
    </row>
    <row r="146" s="1" customFormat="1" ht="54" customHeight="1" spans="1:57">
      <c r="A146" s="23"/>
      <c r="B146" s="23"/>
      <c r="C146" s="23"/>
      <c r="D146" s="11" t="s">
        <v>305</v>
      </c>
      <c r="E146" s="11" t="s">
        <v>304</v>
      </c>
      <c r="F146" s="12">
        <f t="shared" si="12"/>
        <v>13.8</v>
      </c>
      <c r="G146" s="12">
        <f t="shared" si="13"/>
        <v>16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>
        <v>16</v>
      </c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>
        <v>13.8</v>
      </c>
    </row>
    <row r="147" ht="40.5" customHeight="1" spans="1:57">
      <c r="A147" s="23"/>
      <c r="B147" s="23"/>
      <c r="C147" s="23"/>
      <c r="D147" s="11" t="s">
        <v>221</v>
      </c>
      <c r="E147" s="11" t="s">
        <v>306</v>
      </c>
      <c r="F147" s="12">
        <f t="shared" si="12"/>
        <v>20</v>
      </c>
      <c r="G147" s="12">
        <f t="shared" si="13"/>
        <v>26.5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>
        <v>26.5</v>
      </c>
      <c r="AL147" s="12">
        <v>26.5</v>
      </c>
      <c r="AM147" s="12">
        <v>26.5</v>
      </c>
      <c r="AN147" s="12">
        <v>26.5</v>
      </c>
      <c r="AO147" s="12">
        <v>26.5</v>
      </c>
      <c r="AP147" s="12">
        <v>26.5</v>
      </c>
      <c r="AQ147" s="12">
        <v>26.5</v>
      </c>
      <c r="AR147" s="12">
        <v>26.5</v>
      </c>
      <c r="AS147" s="12">
        <v>26.5</v>
      </c>
      <c r="AT147" s="12"/>
      <c r="AU147" s="12">
        <v>20</v>
      </c>
      <c r="AV147" s="12">
        <v>25.5</v>
      </c>
      <c r="AW147" s="12"/>
      <c r="AX147" s="12">
        <v>25.5</v>
      </c>
      <c r="AY147" s="12"/>
      <c r="AZ147" s="12">
        <v>25.5</v>
      </c>
      <c r="BA147" s="12">
        <v>25.5</v>
      </c>
      <c r="BB147" s="12">
        <v>25.5</v>
      </c>
      <c r="BC147" s="12"/>
      <c r="BD147" s="12"/>
      <c r="BE147" s="12"/>
    </row>
    <row r="148" ht="40.5" customHeight="1" spans="1:57">
      <c r="A148" s="23"/>
      <c r="B148" s="23"/>
      <c r="C148" s="23"/>
      <c r="D148" s="11" t="s">
        <v>221</v>
      </c>
      <c r="E148" s="11" t="s">
        <v>307</v>
      </c>
      <c r="F148" s="12">
        <f t="shared" si="12"/>
        <v>35</v>
      </c>
      <c r="G148" s="12">
        <f t="shared" si="13"/>
        <v>35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>
        <v>35</v>
      </c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</row>
    <row r="149" s="1" customFormat="1" ht="54" customHeight="1" spans="1:57">
      <c r="A149" s="23"/>
      <c r="B149" s="23"/>
      <c r="C149" s="23"/>
      <c r="D149" s="11" t="s">
        <v>305</v>
      </c>
      <c r="E149" s="11" t="s">
        <v>308</v>
      </c>
      <c r="F149" s="12">
        <f t="shared" si="12"/>
        <v>13.8</v>
      </c>
      <c r="G149" s="12">
        <f t="shared" si="13"/>
        <v>13.8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>
        <v>13.8</v>
      </c>
    </row>
    <row r="150" s="1" customFormat="1" ht="40.5" customHeight="1" spans="1:57">
      <c r="A150" s="23"/>
      <c r="B150" s="23"/>
      <c r="C150" s="23"/>
      <c r="D150" s="11" t="s">
        <v>221</v>
      </c>
      <c r="E150" s="11" t="s">
        <v>309</v>
      </c>
      <c r="F150" s="12">
        <f t="shared" si="12"/>
        <v>9.38</v>
      </c>
      <c r="G150" s="12">
        <f t="shared" si="13"/>
        <v>28.6</v>
      </c>
      <c r="H150" s="12"/>
      <c r="I150" s="12"/>
      <c r="J150" s="12">
        <f>10*0.94</f>
        <v>9.4</v>
      </c>
      <c r="K150" s="12"/>
      <c r="L150" s="12"/>
      <c r="M150" s="12"/>
      <c r="N150" s="12"/>
      <c r="O150" s="12"/>
      <c r="P150" s="12"/>
      <c r="Q150" s="12"/>
      <c r="R150" s="12"/>
      <c r="S150" s="12">
        <v>9.38</v>
      </c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>
        <v>20.83</v>
      </c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>
        <v>28.6</v>
      </c>
      <c r="AW150" s="12">
        <v>28.6</v>
      </c>
      <c r="AX150" s="12">
        <v>28.6</v>
      </c>
      <c r="AY150" s="12">
        <v>28.6</v>
      </c>
      <c r="AZ150" s="12">
        <v>28.6</v>
      </c>
      <c r="BA150" s="12">
        <v>28.6</v>
      </c>
      <c r="BB150" s="12">
        <v>28.6</v>
      </c>
      <c r="BC150" s="12">
        <v>28.6</v>
      </c>
      <c r="BD150" s="12">
        <v>28.6</v>
      </c>
      <c r="BE150" s="12"/>
    </row>
    <row r="151" s="1" customFormat="1" ht="54" customHeight="1" spans="1:57">
      <c r="A151" s="23"/>
      <c r="B151" s="23"/>
      <c r="C151" s="23"/>
      <c r="D151" s="11" t="s">
        <v>221</v>
      </c>
      <c r="E151" s="11" t="s">
        <v>310</v>
      </c>
      <c r="F151" s="12">
        <f t="shared" si="12"/>
        <v>17</v>
      </c>
      <c r="G151" s="12">
        <f t="shared" si="13"/>
        <v>49.6</v>
      </c>
      <c r="H151" s="12"/>
      <c r="I151" s="12"/>
      <c r="J151" s="12">
        <f>10*1.9</f>
        <v>19</v>
      </c>
      <c r="K151" s="12"/>
      <c r="L151" s="12"/>
      <c r="M151" s="12"/>
      <c r="N151" s="12"/>
      <c r="O151" s="12"/>
      <c r="P151" s="12"/>
      <c r="Q151" s="12"/>
      <c r="R151" s="12"/>
      <c r="S151" s="12"/>
      <c r="T151" s="12">
        <v>49.6</v>
      </c>
      <c r="U151" s="12"/>
      <c r="V151" s="12"/>
      <c r="W151" s="12"/>
      <c r="X151" s="12"/>
      <c r="Y151" s="12"/>
      <c r="Z151" s="12"/>
      <c r="AA151" s="12"/>
      <c r="AB151" s="12">
        <v>17</v>
      </c>
      <c r="AC151" s="12"/>
      <c r="AD151" s="12"/>
      <c r="AE151" s="12"/>
      <c r="AF151" s="12"/>
      <c r="AG151" s="12"/>
      <c r="AH151" s="12">
        <v>19</v>
      </c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</row>
    <row r="152" s="1" customFormat="1" ht="54" customHeight="1" spans="1:57">
      <c r="A152" s="19"/>
      <c r="B152" s="19"/>
      <c r="C152" s="19"/>
      <c r="D152" s="11" t="s">
        <v>305</v>
      </c>
      <c r="E152" s="11" t="s">
        <v>310</v>
      </c>
      <c r="F152" s="12">
        <f t="shared" si="12"/>
        <v>21</v>
      </c>
      <c r="G152" s="12">
        <f t="shared" si="13"/>
        <v>21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>
        <v>21</v>
      </c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</row>
    <row r="153" s="2" customFormat="1" ht="40.5" customHeight="1" spans="1:57">
      <c r="A153" s="26">
        <v>39</v>
      </c>
      <c r="B153" s="26" t="s">
        <v>311</v>
      </c>
      <c r="C153" s="26" t="s">
        <v>312</v>
      </c>
      <c r="D153" s="14" t="s">
        <v>313</v>
      </c>
      <c r="E153" s="14" t="s">
        <v>314</v>
      </c>
      <c r="F153" s="15">
        <f t="shared" si="12"/>
        <v>16.17</v>
      </c>
      <c r="G153" s="15">
        <f t="shared" si="13"/>
        <v>16.17</v>
      </c>
      <c r="H153" s="15">
        <v>16.17</v>
      </c>
      <c r="I153" s="15">
        <v>16.17</v>
      </c>
      <c r="J153" s="15">
        <v>16.17</v>
      </c>
      <c r="K153" s="15">
        <v>16.17</v>
      </c>
      <c r="L153" s="15">
        <v>16.17</v>
      </c>
      <c r="M153" s="15">
        <v>16.17</v>
      </c>
      <c r="N153" s="15">
        <v>16.17</v>
      </c>
      <c r="O153" s="15">
        <v>16.17</v>
      </c>
      <c r="P153" s="15">
        <v>16.17</v>
      </c>
      <c r="Q153" s="15">
        <v>16.17</v>
      </c>
      <c r="R153" s="15">
        <v>16.17</v>
      </c>
      <c r="S153" s="15"/>
      <c r="T153" s="15">
        <v>16.17</v>
      </c>
      <c r="U153" s="15">
        <v>16.17</v>
      </c>
      <c r="V153" s="15"/>
      <c r="W153" s="15">
        <v>16.17</v>
      </c>
      <c r="X153" s="15"/>
      <c r="Y153" s="15">
        <v>16.17</v>
      </c>
      <c r="Z153" s="15"/>
      <c r="AA153" s="15"/>
      <c r="AB153" s="15"/>
      <c r="AC153" s="15"/>
      <c r="AD153" s="15"/>
      <c r="AE153" s="15"/>
      <c r="AF153" s="15"/>
      <c r="AG153" s="15"/>
      <c r="AH153" s="15">
        <v>16.17</v>
      </c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</row>
    <row r="154" ht="40.5" customHeight="1" spans="1:57">
      <c r="A154" s="11">
        <v>40</v>
      </c>
      <c r="B154" s="11" t="s">
        <v>315</v>
      </c>
      <c r="C154" s="11" t="s">
        <v>316</v>
      </c>
      <c r="D154" s="11" t="s">
        <v>317</v>
      </c>
      <c r="E154" s="11" t="s">
        <v>318</v>
      </c>
      <c r="F154" s="12">
        <f t="shared" si="12"/>
        <v>66.88</v>
      </c>
      <c r="G154" s="12">
        <f t="shared" si="13"/>
        <v>71.96</v>
      </c>
      <c r="H154" s="12">
        <v>66.88</v>
      </c>
      <c r="I154" s="12">
        <v>71.96</v>
      </c>
      <c r="J154" s="12">
        <v>66.88</v>
      </c>
      <c r="K154" s="12"/>
      <c r="L154" s="12">
        <v>71.96</v>
      </c>
      <c r="M154" s="12">
        <v>71.96</v>
      </c>
      <c r="N154" s="12"/>
      <c r="O154" s="12">
        <v>66.88</v>
      </c>
      <c r="P154" s="12"/>
      <c r="Q154" s="12"/>
      <c r="R154" s="12">
        <v>66.88</v>
      </c>
      <c r="S154" s="12">
        <v>71.96</v>
      </c>
      <c r="T154" s="12"/>
      <c r="U154" s="12">
        <v>66.88</v>
      </c>
      <c r="V154" s="12"/>
      <c r="W154" s="12">
        <v>66.88</v>
      </c>
      <c r="X154" s="12"/>
      <c r="Y154" s="12"/>
      <c r="Z154" s="12"/>
      <c r="AA154" s="12"/>
      <c r="AB154" s="12"/>
      <c r="AC154" s="12"/>
      <c r="AD154" s="12"/>
      <c r="AE154" s="12"/>
      <c r="AF154" s="12"/>
      <c r="AG154" s="12">
        <v>71.96</v>
      </c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</row>
    <row r="155" ht="54" customHeight="1" spans="1:57">
      <c r="A155" s="13"/>
      <c r="B155" s="13"/>
      <c r="C155" s="13"/>
      <c r="D155" s="11" t="s">
        <v>319</v>
      </c>
      <c r="E155" s="11" t="s">
        <v>320</v>
      </c>
      <c r="F155" s="12">
        <f t="shared" si="12"/>
        <v>34.3</v>
      </c>
      <c r="G155" s="12">
        <f t="shared" si="13"/>
        <v>101</v>
      </c>
      <c r="H155" s="12"/>
      <c r="I155" s="12"/>
      <c r="J155" s="12"/>
      <c r="K155" s="12"/>
      <c r="L155" s="12"/>
      <c r="M155" s="12"/>
      <c r="N155" s="12"/>
      <c r="O155" s="12"/>
      <c r="P155" s="12">
        <v>34.3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>
        <v>101</v>
      </c>
      <c r="AW155" s="12"/>
      <c r="AX155" s="12"/>
      <c r="AY155" s="12"/>
      <c r="AZ155" s="12"/>
      <c r="BA155" s="12"/>
      <c r="BB155" s="12"/>
      <c r="BC155" s="12"/>
      <c r="BD155" s="12"/>
      <c r="BE155" s="12"/>
    </row>
    <row r="156" s="2" customFormat="1" ht="40.5" customHeight="1" spans="1:57">
      <c r="A156" s="14">
        <v>41</v>
      </c>
      <c r="B156" s="14" t="s">
        <v>321</v>
      </c>
      <c r="C156" s="14" t="s">
        <v>179</v>
      </c>
      <c r="D156" s="14" t="s">
        <v>322</v>
      </c>
      <c r="E156" s="14" t="s">
        <v>323</v>
      </c>
      <c r="F156" s="15">
        <f t="shared" si="12"/>
        <v>69</v>
      </c>
      <c r="G156" s="15">
        <f t="shared" si="13"/>
        <v>116.75</v>
      </c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>
        <v>116.75</v>
      </c>
      <c r="AK156" s="15">
        <v>107.5</v>
      </c>
      <c r="AL156" s="15">
        <v>107.5</v>
      </c>
      <c r="AM156" s="15">
        <v>107.5</v>
      </c>
      <c r="AN156" s="15">
        <v>107.5</v>
      </c>
      <c r="AO156" s="15">
        <v>107.5</v>
      </c>
      <c r="AP156" s="15">
        <v>107.5</v>
      </c>
      <c r="AQ156" s="15">
        <v>107.5</v>
      </c>
      <c r="AR156" s="15">
        <v>107.5</v>
      </c>
      <c r="AS156" s="15">
        <v>107.5</v>
      </c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>
        <v>69</v>
      </c>
    </row>
    <row r="157" s="2" customFormat="1" ht="40.5" customHeight="1" spans="1:57">
      <c r="A157" s="16"/>
      <c r="B157" s="16"/>
      <c r="C157" s="16"/>
      <c r="D157" s="14" t="s">
        <v>324</v>
      </c>
      <c r="E157" s="14" t="s">
        <v>80</v>
      </c>
      <c r="F157" s="15">
        <f t="shared" si="12"/>
        <v>6.45</v>
      </c>
      <c r="G157" s="15">
        <f t="shared" si="13"/>
        <v>6.45</v>
      </c>
      <c r="H157" s="15"/>
      <c r="I157" s="15"/>
      <c r="J157" s="15"/>
      <c r="K157" s="15"/>
      <c r="L157" s="15"/>
      <c r="M157" s="15"/>
      <c r="N157" s="15"/>
      <c r="O157" s="15">
        <v>6.45</v>
      </c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</row>
    <row r="158" s="2" customFormat="1" ht="40.5" customHeight="1" spans="1:57">
      <c r="A158" s="17"/>
      <c r="B158" s="17"/>
      <c r="C158" s="17"/>
      <c r="D158" s="14" t="s">
        <v>325</v>
      </c>
      <c r="E158" s="14" t="s">
        <v>326</v>
      </c>
      <c r="F158" s="15">
        <f t="shared" si="12"/>
        <v>7.38</v>
      </c>
      <c r="G158" s="15">
        <f t="shared" si="13"/>
        <v>7.38</v>
      </c>
      <c r="H158" s="15">
        <v>7.38</v>
      </c>
      <c r="I158" s="15">
        <v>7.38</v>
      </c>
      <c r="J158" s="15">
        <v>7.38</v>
      </c>
      <c r="K158" s="15"/>
      <c r="L158" s="15">
        <v>7.38</v>
      </c>
      <c r="M158" s="15">
        <v>7.38</v>
      </c>
      <c r="N158" s="15">
        <v>7.38</v>
      </c>
      <c r="O158" s="15">
        <v>7.38</v>
      </c>
      <c r="P158" s="15">
        <v>7.38</v>
      </c>
      <c r="Q158" s="15">
        <v>7.38</v>
      </c>
      <c r="R158" s="15">
        <v>7.38</v>
      </c>
      <c r="S158" s="15">
        <v>7.38</v>
      </c>
      <c r="T158" s="15">
        <v>7.38</v>
      </c>
      <c r="U158" s="15">
        <v>7.38</v>
      </c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</row>
    <row r="159" s="1" customFormat="1" ht="40.5" customHeight="1" spans="1:57">
      <c r="A159" s="11">
        <v>42</v>
      </c>
      <c r="B159" s="11" t="s">
        <v>327</v>
      </c>
      <c r="C159" s="11" t="s">
        <v>328</v>
      </c>
      <c r="D159" s="11" t="s">
        <v>329</v>
      </c>
      <c r="E159" s="11" t="s">
        <v>330</v>
      </c>
      <c r="F159" s="12">
        <f t="shared" si="12"/>
        <v>44.9</v>
      </c>
      <c r="G159" s="12">
        <f t="shared" si="13"/>
        <v>44.9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>
        <v>44.9</v>
      </c>
      <c r="BC159" s="12"/>
      <c r="BD159" s="12"/>
      <c r="BE159" s="12"/>
    </row>
    <row r="160" ht="40.5" customHeight="1" spans="1:57">
      <c r="A160" s="9"/>
      <c r="B160" s="9"/>
      <c r="C160" s="9"/>
      <c r="D160" s="11" t="s">
        <v>331</v>
      </c>
      <c r="E160" s="11" t="s">
        <v>330</v>
      </c>
      <c r="F160" s="12">
        <f t="shared" si="12"/>
        <v>24.18</v>
      </c>
      <c r="G160" s="12">
        <f t="shared" si="13"/>
        <v>24.18</v>
      </c>
      <c r="H160" s="12"/>
      <c r="I160" s="12"/>
      <c r="J160" s="12"/>
      <c r="K160" s="12">
        <v>24.18</v>
      </c>
      <c r="L160" s="12"/>
      <c r="M160" s="12"/>
      <c r="N160" s="12"/>
      <c r="O160" s="12"/>
      <c r="P160" s="12"/>
      <c r="Q160" s="12">
        <v>24.18</v>
      </c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</row>
    <row r="161" ht="40.5" customHeight="1" spans="1:57">
      <c r="A161" s="9"/>
      <c r="B161" s="9"/>
      <c r="C161" s="9"/>
      <c r="D161" s="11" t="s">
        <v>332</v>
      </c>
      <c r="E161" s="11" t="s">
        <v>330</v>
      </c>
      <c r="F161" s="12">
        <f t="shared" si="12"/>
        <v>39</v>
      </c>
      <c r="G161" s="12">
        <f t="shared" si="13"/>
        <v>39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>
        <v>39</v>
      </c>
    </row>
    <row r="162" s="1" customFormat="1" ht="40.5" customHeight="1" spans="1:57">
      <c r="A162" s="13"/>
      <c r="B162" s="13"/>
      <c r="C162" s="13"/>
      <c r="D162" s="11" t="s">
        <v>331</v>
      </c>
      <c r="E162" s="11" t="s">
        <v>330</v>
      </c>
      <c r="F162" s="12">
        <f t="shared" si="12"/>
        <v>24.18</v>
      </c>
      <c r="G162" s="12">
        <f t="shared" si="13"/>
        <v>24.18</v>
      </c>
      <c r="H162" s="12"/>
      <c r="I162" s="12"/>
      <c r="J162" s="12"/>
      <c r="K162" s="12">
        <v>24.18</v>
      </c>
      <c r="L162" s="12"/>
      <c r="M162" s="12"/>
      <c r="N162" s="12"/>
      <c r="O162" s="12"/>
      <c r="P162" s="12"/>
      <c r="Q162" s="12">
        <v>24.18</v>
      </c>
      <c r="R162" s="12"/>
      <c r="S162" s="12"/>
      <c r="T162" s="12"/>
      <c r="U162" s="12"/>
      <c r="V162" s="12"/>
      <c r="W162" s="12"/>
      <c r="X162" s="12"/>
      <c r="Y162" s="12"/>
      <c r="Z162" s="12"/>
      <c r="AA162" s="24">
        <v>24.18</v>
      </c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</row>
    <row r="163" s="2" customFormat="1" ht="40.5" customHeight="1" spans="1:57">
      <c r="A163" s="14">
        <v>43</v>
      </c>
      <c r="B163" s="14" t="s">
        <v>333</v>
      </c>
      <c r="C163" s="14" t="s">
        <v>334</v>
      </c>
      <c r="D163" s="14" t="s">
        <v>335</v>
      </c>
      <c r="E163" s="14" t="s">
        <v>336</v>
      </c>
      <c r="F163" s="15">
        <f t="shared" si="12"/>
        <v>43.5</v>
      </c>
      <c r="G163" s="15">
        <f t="shared" si="13"/>
        <v>43.5</v>
      </c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>
        <v>43.5</v>
      </c>
    </row>
    <row r="164" s="2" customFormat="1" ht="54" customHeight="1" spans="1:57">
      <c r="A164" s="16"/>
      <c r="B164" s="16"/>
      <c r="C164" s="16"/>
      <c r="D164" s="14" t="s">
        <v>335</v>
      </c>
      <c r="E164" s="14" t="s">
        <v>337</v>
      </c>
      <c r="F164" s="15">
        <f t="shared" si="12"/>
        <v>23.5</v>
      </c>
      <c r="G164" s="15">
        <f t="shared" si="13"/>
        <v>36.62</v>
      </c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>
        <v>36.62</v>
      </c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>
        <v>23.5</v>
      </c>
    </row>
    <row r="165" s="2" customFormat="1" ht="67.5" customHeight="1" spans="1:57">
      <c r="A165" s="16"/>
      <c r="B165" s="16"/>
      <c r="C165" s="16"/>
      <c r="D165" s="14" t="s">
        <v>338</v>
      </c>
      <c r="E165" s="14" t="s">
        <v>339</v>
      </c>
      <c r="F165" s="15">
        <f t="shared" si="12"/>
        <v>38</v>
      </c>
      <c r="G165" s="15">
        <f t="shared" si="13"/>
        <v>48</v>
      </c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>
        <v>38</v>
      </c>
      <c r="AX165" s="15"/>
      <c r="AY165" s="15"/>
      <c r="AZ165" s="15"/>
      <c r="BA165" s="15">
        <v>48</v>
      </c>
      <c r="BB165" s="15"/>
      <c r="BC165" s="15"/>
      <c r="BD165" s="15"/>
      <c r="BE165" s="15">
        <v>40.5</v>
      </c>
    </row>
    <row r="166" s="2" customFormat="1" ht="67.5" customHeight="1" spans="1:57">
      <c r="A166" s="16"/>
      <c r="B166" s="16"/>
      <c r="C166" s="16"/>
      <c r="D166" s="14" t="s">
        <v>340</v>
      </c>
      <c r="E166" s="14" t="s">
        <v>339</v>
      </c>
      <c r="F166" s="15">
        <f t="shared" si="12"/>
        <v>60.6</v>
      </c>
      <c r="G166" s="15">
        <f t="shared" si="13"/>
        <v>69</v>
      </c>
      <c r="H166" s="15">
        <v>60.6</v>
      </c>
      <c r="I166" s="15">
        <v>60.6</v>
      </c>
      <c r="J166" s="15">
        <f>18*3.37</f>
        <v>60.66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>
        <v>68.5</v>
      </c>
      <c r="AL166" s="15">
        <v>68.5</v>
      </c>
      <c r="AM166" s="15">
        <v>68.5</v>
      </c>
      <c r="AN166" s="15">
        <v>68.5</v>
      </c>
      <c r="AO166" s="15">
        <v>68.5</v>
      </c>
      <c r="AP166" s="15">
        <v>68.5</v>
      </c>
      <c r="AQ166" s="15">
        <v>68.5</v>
      </c>
      <c r="AR166" s="15">
        <v>68.5</v>
      </c>
      <c r="AS166" s="15">
        <v>68.5</v>
      </c>
      <c r="AT166" s="15"/>
      <c r="AU166" s="15"/>
      <c r="AV166" s="15">
        <v>69</v>
      </c>
      <c r="AW166" s="15"/>
      <c r="AX166" s="15">
        <v>68</v>
      </c>
      <c r="AY166" s="15"/>
      <c r="AZ166" s="15"/>
      <c r="BA166" s="15">
        <v>69</v>
      </c>
      <c r="BB166" s="15">
        <v>69</v>
      </c>
      <c r="BC166" s="15"/>
      <c r="BD166" s="15"/>
      <c r="BE166" s="15"/>
    </row>
    <row r="167" s="2" customFormat="1" ht="40.5" customHeight="1" spans="1:57">
      <c r="A167" s="16"/>
      <c r="B167" s="16"/>
      <c r="C167" s="16"/>
      <c r="D167" s="14" t="s">
        <v>341</v>
      </c>
      <c r="E167" s="14" t="s">
        <v>342</v>
      </c>
      <c r="F167" s="15">
        <f t="shared" si="12"/>
        <v>3.29</v>
      </c>
      <c r="G167" s="15">
        <f t="shared" si="13"/>
        <v>3.3</v>
      </c>
      <c r="H167" s="15">
        <v>3.29</v>
      </c>
      <c r="I167" s="15"/>
      <c r="J167" s="15">
        <f>30*0.11</f>
        <v>3.3</v>
      </c>
      <c r="K167" s="15"/>
      <c r="L167" s="15"/>
      <c r="M167" s="15">
        <v>3.29</v>
      </c>
      <c r="N167" s="15">
        <v>3.29</v>
      </c>
      <c r="O167" s="15"/>
      <c r="P167" s="15">
        <v>3.29</v>
      </c>
      <c r="Q167" s="15">
        <v>3.29</v>
      </c>
      <c r="R167" s="15">
        <v>3.29</v>
      </c>
      <c r="S167" s="15"/>
      <c r="T167" s="15"/>
      <c r="U167" s="15"/>
      <c r="V167" s="15"/>
      <c r="W167" s="15">
        <v>3.29</v>
      </c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</row>
    <row r="168" s="2" customFormat="1" ht="40.5" customHeight="1" spans="1:57">
      <c r="A168" s="17"/>
      <c r="B168" s="17"/>
      <c r="C168" s="17"/>
      <c r="D168" s="27" t="s">
        <v>340</v>
      </c>
      <c r="E168" s="27" t="s">
        <v>343</v>
      </c>
      <c r="F168" s="15">
        <f t="shared" si="12"/>
        <v>53.1</v>
      </c>
      <c r="G168" s="15">
        <f t="shared" si="13"/>
        <v>53.1</v>
      </c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>
        <v>53.1</v>
      </c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</row>
    <row r="169" ht="54" customHeight="1" spans="1:57">
      <c r="A169" s="22">
        <v>44</v>
      </c>
      <c r="B169" s="22" t="s">
        <v>344</v>
      </c>
      <c r="C169" s="22" t="s">
        <v>345</v>
      </c>
      <c r="D169" s="11" t="s">
        <v>346</v>
      </c>
      <c r="E169" s="11" t="s">
        <v>347</v>
      </c>
      <c r="F169" s="12">
        <f t="shared" si="12"/>
        <v>46.75</v>
      </c>
      <c r="G169" s="12">
        <f t="shared" si="13"/>
        <v>135</v>
      </c>
      <c r="H169" s="24"/>
      <c r="I169" s="24">
        <v>93.5</v>
      </c>
      <c r="J169" s="24"/>
      <c r="K169" s="24"/>
      <c r="L169" s="24"/>
      <c r="M169" s="24"/>
      <c r="N169" s="24"/>
      <c r="O169" s="24">
        <v>46.75</v>
      </c>
      <c r="P169" s="24">
        <v>93.5</v>
      </c>
      <c r="Q169" s="24"/>
      <c r="R169" s="24">
        <v>93.5</v>
      </c>
      <c r="S169" s="24">
        <v>93.5</v>
      </c>
      <c r="T169" s="24"/>
      <c r="U169" s="24">
        <v>93.5</v>
      </c>
      <c r="V169" s="24"/>
      <c r="W169" s="24"/>
      <c r="X169" s="24"/>
      <c r="Y169" s="24"/>
      <c r="Z169" s="24"/>
      <c r="AA169" s="24"/>
      <c r="AB169" s="24"/>
      <c r="AC169" s="24"/>
      <c r="AD169" s="24">
        <v>93.5</v>
      </c>
      <c r="AE169" s="24"/>
      <c r="AF169" s="24"/>
      <c r="AG169" s="24"/>
      <c r="AH169" s="24"/>
      <c r="AI169" s="24"/>
      <c r="AJ169" s="24"/>
      <c r="AK169" s="24">
        <v>135</v>
      </c>
      <c r="AL169" s="24">
        <v>135</v>
      </c>
      <c r="AM169" s="24">
        <v>135</v>
      </c>
      <c r="AN169" s="24">
        <v>135</v>
      </c>
      <c r="AO169" s="24">
        <v>135</v>
      </c>
      <c r="AP169" s="24">
        <v>135</v>
      </c>
      <c r="AQ169" s="24">
        <v>135</v>
      </c>
      <c r="AR169" s="24">
        <v>135</v>
      </c>
      <c r="AS169" s="24">
        <v>135</v>
      </c>
      <c r="AT169" s="24"/>
      <c r="AU169" s="24"/>
      <c r="AV169" s="24">
        <v>129.9</v>
      </c>
      <c r="AW169" s="24"/>
      <c r="AX169" s="24">
        <v>129.9</v>
      </c>
      <c r="AY169" s="24"/>
      <c r="AZ169" s="24">
        <v>129.9</v>
      </c>
      <c r="BA169" s="24">
        <v>129.9</v>
      </c>
      <c r="BB169" s="24">
        <v>129.9</v>
      </c>
      <c r="BC169" s="24">
        <v>129.9</v>
      </c>
      <c r="BD169" s="24"/>
      <c r="BE169" s="24"/>
    </row>
    <row r="170" s="1" customFormat="1" ht="54" customHeight="1" spans="1:57">
      <c r="A170" s="23"/>
      <c r="B170" s="23"/>
      <c r="C170" s="23"/>
      <c r="D170" s="11" t="s">
        <v>168</v>
      </c>
      <c r="E170" s="11" t="s">
        <v>347</v>
      </c>
      <c r="F170" s="12">
        <f t="shared" si="12"/>
        <v>46.75</v>
      </c>
      <c r="G170" s="12">
        <f t="shared" si="13"/>
        <v>46.75</v>
      </c>
      <c r="H170" s="24"/>
      <c r="I170" s="24"/>
      <c r="J170" s="24">
        <v>46.75</v>
      </c>
      <c r="K170" s="24"/>
      <c r="L170" s="24">
        <v>46.75</v>
      </c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>
        <v>46.75</v>
      </c>
      <c r="X170" s="24"/>
      <c r="Y170" s="24"/>
      <c r="Z170" s="24"/>
      <c r="AA170" s="24"/>
      <c r="AB170" s="24"/>
      <c r="AC170" s="24">
        <v>46.75</v>
      </c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</row>
    <row r="171" s="2" customFormat="1" ht="40.5" customHeight="1" spans="1:57">
      <c r="A171" s="14">
        <v>45</v>
      </c>
      <c r="B171" s="14" t="s">
        <v>348</v>
      </c>
      <c r="C171" s="14" t="s">
        <v>349</v>
      </c>
      <c r="D171" s="14" t="s">
        <v>350</v>
      </c>
      <c r="E171" s="14" t="s">
        <v>351</v>
      </c>
      <c r="F171" s="15">
        <f t="shared" si="12"/>
        <v>16.82</v>
      </c>
      <c r="G171" s="15">
        <f t="shared" si="13"/>
        <v>19.82</v>
      </c>
      <c r="H171" s="15"/>
      <c r="I171" s="15"/>
      <c r="J171" s="15"/>
      <c r="K171" s="15"/>
      <c r="L171" s="15"/>
      <c r="M171" s="15"/>
      <c r="N171" s="15"/>
      <c r="O171" s="15"/>
      <c r="P171" s="15"/>
      <c r="Q171" s="15">
        <v>16.82</v>
      </c>
      <c r="R171" s="15"/>
      <c r="S171" s="15"/>
      <c r="T171" s="15">
        <v>16.82</v>
      </c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>
        <v>19.82</v>
      </c>
      <c r="AJ171" s="15">
        <v>19.34</v>
      </c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</row>
    <row r="172" s="2" customFormat="1" ht="54" customHeight="1" spans="1:57">
      <c r="A172" s="17"/>
      <c r="B172" s="17"/>
      <c r="C172" s="17"/>
      <c r="D172" s="14" t="s">
        <v>350</v>
      </c>
      <c r="E172" s="14" t="s">
        <v>352</v>
      </c>
      <c r="F172" s="15">
        <f t="shared" si="12"/>
        <v>23.77</v>
      </c>
      <c r="G172" s="15">
        <f t="shared" si="13"/>
        <v>26.77</v>
      </c>
      <c r="H172" s="15">
        <v>26.77</v>
      </c>
      <c r="I172" s="15">
        <v>26.77</v>
      </c>
      <c r="J172" s="15">
        <v>26.77</v>
      </c>
      <c r="K172" s="15"/>
      <c r="L172" s="15">
        <v>26.77</v>
      </c>
      <c r="M172" s="15"/>
      <c r="N172" s="15"/>
      <c r="O172" s="15">
        <v>26.77</v>
      </c>
      <c r="P172" s="15">
        <v>26.77</v>
      </c>
      <c r="Q172" s="15"/>
      <c r="R172" s="15"/>
      <c r="S172" s="15"/>
      <c r="T172" s="15"/>
      <c r="U172" s="15">
        <v>26.77</v>
      </c>
      <c r="V172" s="15"/>
      <c r="W172" s="15">
        <v>23.77</v>
      </c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</row>
    <row r="173" s="1" customFormat="1" ht="40.5" customHeight="1" spans="1:57">
      <c r="A173" s="11">
        <v>46</v>
      </c>
      <c r="B173" s="11" t="s">
        <v>353</v>
      </c>
      <c r="C173" s="11" t="s">
        <v>354</v>
      </c>
      <c r="D173" s="11" t="s">
        <v>355</v>
      </c>
      <c r="E173" s="11" t="s">
        <v>356</v>
      </c>
      <c r="F173" s="12">
        <f t="shared" si="12"/>
        <v>215</v>
      </c>
      <c r="G173" s="12">
        <f t="shared" si="13"/>
        <v>215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>
        <v>215</v>
      </c>
    </row>
    <row r="174" s="1" customFormat="1" ht="40.5" customHeight="1" spans="1:57">
      <c r="A174" s="9"/>
      <c r="B174" s="9"/>
      <c r="C174" s="9"/>
      <c r="D174" s="11" t="s">
        <v>305</v>
      </c>
      <c r="E174" s="11" t="s">
        <v>356</v>
      </c>
      <c r="F174" s="12">
        <f t="shared" si="12"/>
        <v>59.29</v>
      </c>
      <c r="G174" s="12">
        <f t="shared" si="13"/>
        <v>59.29</v>
      </c>
      <c r="H174" s="12"/>
      <c r="I174" s="12"/>
      <c r="J174" s="12">
        <v>59.29</v>
      </c>
      <c r="K174" s="12">
        <v>59.29</v>
      </c>
      <c r="L174" s="12">
        <v>59.29</v>
      </c>
      <c r="M174" s="12"/>
      <c r="N174" s="12">
        <v>59.29</v>
      </c>
      <c r="O174" s="12"/>
      <c r="P174" s="12"/>
      <c r="Q174" s="12"/>
      <c r="R174" s="12"/>
      <c r="S174" s="12"/>
      <c r="T174" s="12">
        <v>59.29</v>
      </c>
      <c r="U174" s="12">
        <v>59.29</v>
      </c>
      <c r="V174" s="12"/>
      <c r="W174" s="12">
        <v>59.29</v>
      </c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</row>
    <row r="175" ht="40.5" customHeight="1" spans="1:57">
      <c r="A175" s="13"/>
      <c r="B175" s="13"/>
      <c r="C175" s="13"/>
      <c r="D175" s="11" t="s">
        <v>305</v>
      </c>
      <c r="E175" s="11" t="s">
        <v>357</v>
      </c>
      <c r="F175" s="12">
        <f t="shared" si="12"/>
        <v>29.29</v>
      </c>
      <c r="G175" s="12">
        <f t="shared" si="13"/>
        <v>29.29</v>
      </c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>
        <v>29.29</v>
      </c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</row>
    <row r="176" s="2" customFormat="1" ht="67.5" customHeight="1" spans="1:57">
      <c r="A176" s="14">
        <v>47</v>
      </c>
      <c r="B176" s="14" t="s">
        <v>358</v>
      </c>
      <c r="C176" s="14" t="s">
        <v>359</v>
      </c>
      <c r="D176" s="14" t="s">
        <v>360</v>
      </c>
      <c r="E176" s="14" t="s">
        <v>361</v>
      </c>
      <c r="F176" s="15">
        <f t="shared" si="12"/>
        <v>35.59</v>
      </c>
      <c r="G176" s="15">
        <f t="shared" si="13"/>
        <v>35.59</v>
      </c>
      <c r="H176" s="15">
        <v>35.59</v>
      </c>
      <c r="I176" s="15"/>
      <c r="J176" s="15"/>
      <c r="K176" s="15"/>
      <c r="L176" s="15"/>
      <c r="M176" s="15">
        <v>35.59</v>
      </c>
      <c r="N176" s="15">
        <v>35.59</v>
      </c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</row>
    <row r="177" s="1" customFormat="1" ht="54" customHeight="1" spans="1:57">
      <c r="A177" s="22">
        <v>48</v>
      </c>
      <c r="B177" s="22" t="s">
        <v>362</v>
      </c>
      <c r="C177" s="22" t="s">
        <v>363</v>
      </c>
      <c r="D177" s="11" t="s">
        <v>364</v>
      </c>
      <c r="E177" s="11" t="s">
        <v>365</v>
      </c>
      <c r="F177" s="12">
        <f t="shared" si="12"/>
        <v>65</v>
      </c>
      <c r="G177" s="12">
        <f t="shared" si="13"/>
        <v>68</v>
      </c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>
        <v>68</v>
      </c>
      <c r="AL177" s="12">
        <v>68</v>
      </c>
      <c r="AM177" s="12">
        <v>68</v>
      </c>
      <c r="AN177" s="12">
        <v>68</v>
      </c>
      <c r="AO177" s="12">
        <v>68</v>
      </c>
      <c r="AP177" s="12">
        <v>68</v>
      </c>
      <c r="AQ177" s="12">
        <v>68</v>
      </c>
      <c r="AR177" s="12">
        <v>68</v>
      </c>
      <c r="AS177" s="12">
        <v>68</v>
      </c>
      <c r="AT177" s="12">
        <v>65</v>
      </c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</row>
    <row r="178" s="1" customFormat="1" ht="108" customHeight="1" spans="1:57">
      <c r="A178" s="23"/>
      <c r="B178" s="23"/>
      <c r="C178" s="23"/>
      <c r="D178" s="11" t="s">
        <v>366</v>
      </c>
      <c r="E178" s="11" t="s">
        <v>367</v>
      </c>
      <c r="F178" s="12">
        <f t="shared" si="12"/>
        <v>55.18</v>
      </c>
      <c r="G178" s="12">
        <f t="shared" si="13"/>
        <v>55.18</v>
      </c>
      <c r="H178" s="12">
        <v>55.18</v>
      </c>
      <c r="I178" s="12">
        <v>55.18</v>
      </c>
      <c r="J178" s="12">
        <v>55.18</v>
      </c>
      <c r="K178" s="12"/>
      <c r="L178" s="12">
        <v>55.18</v>
      </c>
      <c r="M178" s="12">
        <v>55.18</v>
      </c>
      <c r="N178" s="12">
        <v>55.18</v>
      </c>
      <c r="O178" s="12">
        <v>55.18</v>
      </c>
      <c r="P178" s="12">
        <v>55.18</v>
      </c>
      <c r="Q178" s="12">
        <v>55.18</v>
      </c>
      <c r="R178" s="12">
        <v>55.18</v>
      </c>
      <c r="S178" s="12">
        <v>55.18</v>
      </c>
      <c r="T178" s="12">
        <v>55.18</v>
      </c>
      <c r="U178" s="12">
        <v>55.18</v>
      </c>
      <c r="V178" s="12">
        <v>55.18</v>
      </c>
      <c r="W178" s="12">
        <v>55.18</v>
      </c>
      <c r="X178" s="12"/>
      <c r="Y178" s="12">
        <v>55.18</v>
      </c>
      <c r="Z178" s="12"/>
      <c r="AA178" s="12"/>
      <c r="AB178" s="12"/>
      <c r="AC178" s="12"/>
      <c r="AD178" s="12"/>
      <c r="AE178" s="12"/>
      <c r="AF178" s="12"/>
      <c r="AG178" s="12"/>
      <c r="AH178" s="12">
        <v>55.18</v>
      </c>
      <c r="AI178" s="12">
        <v>55.18</v>
      </c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</row>
    <row r="179" customFormat="1" ht="108" customHeight="1" spans="1:57">
      <c r="A179" s="23"/>
      <c r="B179" s="23"/>
      <c r="C179" s="23"/>
      <c r="D179" s="11" t="s">
        <v>368</v>
      </c>
      <c r="E179" s="11" t="s">
        <v>369</v>
      </c>
      <c r="F179" s="12">
        <f t="shared" si="12"/>
        <v>66.85</v>
      </c>
      <c r="G179" s="12">
        <f t="shared" si="13"/>
        <v>66.85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>
        <v>66.85</v>
      </c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</row>
    <row r="180" s="2" customFormat="1" ht="40.5" customHeight="1" spans="1:57">
      <c r="A180" s="14">
        <v>49</v>
      </c>
      <c r="B180" s="14" t="s">
        <v>370</v>
      </c>
      <c r="C180" s="14" t="s">
        <v>371</v>
      </c>
      <c r="D180" s="14" t="s">
        <v>372</v>
      </c>
      <c r="E180" s="14" t="s">
        <v>154</v>
      </c>
      <c r="F180" s="15">
        <f t="shared" si="12"/>
        <v>20</v>
      </c>
      <c r="G180" s="15">
        <f t="shared" si="13"/>
        <v>20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>
        <v>20</v>
      </c>
    </row>
    <row r="181" s="2" customFormat="1" ht="54" customHeight="1" spans="1:57">
      <c r="A181" s="16"/>
      <c r="B181" s="16"/>
      <c r="C181" s="16"/>
      <c r="D181" s="14" t="s">
        <v>373</v>
      </c>
      <c r="E181" s="14" t="s">
        <v>74</v>
      </c>
      <c r="F181" s="15">
        <f t="shared" si="12"/>
        <v>159</v>
      </c>
      <c r="G181" s="15">
        <f t="shared" si="13"/>
        <v>219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>
        <v>169</v>
      </c>
      <c r="AL181" s="15">
        <v>169</v>
      </c>
      <c r="AM181" s="15">
        <v>169</v>
      </c>
      <c r="AN181" s="15">
        <v>169</v>
      </c>
      <c r="AO181" s="15">
        <v>169</v>
      </c>
      <c r="AP181" s="15">
        <v>169</v>
      </c>
      <c r="AQ181" s="15">
        <v>169</v>
      </c>
      <c r="AR181" s="15">
        <v>169</v>
      </c>
      <c r="AS181" s="15">
        <v>169</v>
      </c>
      <c r="AT181" s="15"/>
      <c r="AU181" s="15"/>
      <c r="AV181" s="15">
        <v>200</v>
      </c>
      <c r="AW181" s="15"/>
      <c r="AX181" s="15"/>
      <c r="AY181" s="15"/>
      <c r="AZ181" s="15"/>
      <c r="BA181" s="15">
        <v>219</v>
      </c>
      <c r="BB181" s="15">
        <v>218.3</v>
      </c>
      <c r="BC181" s="15">
        <v>216</v>
      </c>
      <c r="BD181" s="15"/>
      <c r="BE181" s="15">
        <v>159</v>
      </c>
    </row>
    <row r="182" s="2" customFormat="1" ht="54" customHeight="1" spans="1:57">
      <c r="A182" s="16"/>
      <c r="B182" s="16"/>
      <c r="C182" s="16"/>
      <c r="D182" s="14" t="s">
        <v>374</v>
      </c>
      <c r="E182" s="14" t="s">
        <v>74</v>
      </c>
      <c r="F182" s="15">
        <f t="shared" si="12"/>
        <v>54.4</v>
      </c>
      <c r="G182" s="15">
        <f t="shared" si="13"/>
        <v>58</v>
      </c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>
        <v>54.4</v>
      </c>
      <c r="AL182" s="15">
        <v>54.4</v>
      </c>
      <c r="AM182" s="15">
        <v>54.4</v>
      </c>
      <c r="AN182" s="15">
        <v>54.4</v>
      </c>
      <c r="AO182" s="15">
        <v>54.4</v>
      </c>
      <c r="AP182" s="15">
        <v>54.4</v>
      </c>
      <c r="AQ182" s="15">
        <v>54.4</v>
      </c>
      <c r="AR182" s="15">
        <v>54.4</v>
      </c>
      <c r="AS182" s="15">
        <v>54.4</v>
      </c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>
        <v>58</v>
      </c>
    </row>
    <row r="183" s="2" customFormat="1" ht="27" customHeight="1" spans="1:57">
      <c r="A183" s="16"/>
      <c r="B183" s="16"/>
      <c r="C183" s="16"/>
      <c r="D183" s="14" t="s">
        <v>375</v>
      </c>
      <c r="E183" s="14" t="s">
        <v>376</v>
      </c>
      <c r="F183" s="15">
        <f t="shared" si="12"/>
        <v>3.5</v>
      </c>
      <c r="G183" s="15">
        <f t="shared" si="13"/>
        <v>37.8</v>
      </c>
      <c r="H183" s="15">
        <v>3.5</v>
      </c>
      <c r="I183" s="15">
        <v>3.5</v>
      </c>
      <c r="J183" s="15">
        <v>3.5</v>
      </c>
      <c r="K183" s="15">
        <v>3.5</v>
      </c>
      <c r="L183" s="15">
        <v>3.5</v>
      </c>
      <c r="M183" s="15">
        <v>3.5</v>
      </c>
      <c r="N183" s="15"/>
      <c r="O183" s="15"/>
      <c r="P183" s="15">
        <v>3.5</v>
      </c>
      <c r="Q183" s="15">
        <v>3.5</v>
      </c>
      <c r="R183" s="15">
        <v>3.5</v>
      </c>
      <c r="S183" s="15">
        <v>3.5</v>
      </c>
      <c r="T183" s="15">
        <v>3.5</v>
      </c>
      <c r="U183" s="15">
        <v>3.5</v>
      </c>
      <c r="V183" s="15"/>
      <c r="W183" s="15">
        <v>3.5</v>
      </c>
      <c r="X183" s="15"/>
      <c r="Y183" s="15"/>
      <c r="Z183" s="15"/>
      <c r="AA183" s="15"/>
      <c r="AB183" s="15">
        <v>3.5</v>
      </c>
      <c r="AC183" s="15"/>
      <c r="AD183" s="15"/>
      <c r="AE183" s="15"/>
      <c r="AF183" s="15"/>
      <c r="AG183" s="15"/>
      <c r="AH183" s="15">
        <v>3.5</v>
      </c>
      <c r="AI183" s="15">
        <v>3.5</v>
      </c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>
        <v>37.8</v>
      </c>
      <c r="AW183" s="15"/>
      <c r="AX183" s="15">
        <v>37.8</v>
      </c>
      <c r="AY183" s="15">
        <v>37.8</v>
      </c>
      <c r="AZ183" s="15">
        <v>37.8</v>
      </c>
      <c r="BA183" s="15">
        <v>37.8</v>
      </c>
      <c r="BB183" s="15">
        <v>37.8</v>
      </c>
      <c r="BC183" s="15">
        <v>37.8</v>
      </c>
      <c r="BD183" s="15">
        <v>37.8</v>
      </c>
      <c r="BE183" s="15"/>
    </row>
    <row r="184" s="2" customFormat="1" ht="40.5" customHeight="1" spans="1:57">
      <c r="A184" s="17"/>
      <c r="B184" s="17"/>
      <c r="C184" s="17"/>
      <c r="D184" s="14" t="s">
        <v>372</v>
      </c>
      <c r="E184" s="14" t="s">
        <v>377</v>
      </c>
      <c r="F184" s="15">
        <f t="shared" si="12"/>
        <v>56</v>
      </c>
      <c r="G184" s="15">
        <f t="shared" si="13"/>
        <v>56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>
        <v>56</v>
      </c>
    </row>
    <row r="185" ht="40.5" customHeight="1" spans="1:57">
      <c r="A185" s="11">
        <v>50</v>
      </c>
      <c r="B185" s="28" t="s">
        <v>378</v>
      </c>
      <c r="C185" s="11" t="s">
        <v>379</v>
      </c>
      <c r="D185" s="11" t="s">
        <v>380</v>
      </c>
      <c r="E185" s="11" t="s">
        <v>381</v>
      </c>
      <c r="F185" s="12">
        <f t="shared" si="12"/>
        <v>40</v>
      </c>
      <c r="G185" s="12">
        <f t="shared" si="13"/>
        <v>42</v>
      </c>
      <c r="H185" s="12">
        <v>41.36</v>
      </c>
      <c r="I185" s="12"/>
      <c r="J185" s="12"/>
      <c r="K185" s="12"/>
      <c r="L185" s="12"/>
      <c r="M185" s="12"/>
      <c r="N185" s="12">
        <v>41.36</v>
      </c>
      <c r="O185" s="12">
        <v>41.36</v>
      </c>
      <c r="P185" s="12">
        <v>41.36</v>
      </c>
      <c r="Q185" s="12"/>
      <c r="R185" s="12">
        <v>41.36</v>
      </c>
      <c r="S185" s="12"/>
      <c r="T185" s="12"/>
      <c r="U185" s="12"/>
      <c r="V185" s="12"/>
      <c r="W185" s="12">
        <v>41.36</v>
      </c>
      <c r="X185" s="12"/>
      <c r="Y185" s="12">
        <v>41.36</v>
      </c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>
        <v>41.6</v>
      </c>
      <c r="AL185" s="12">
        <v>41.6</v>
      </c>
      <c r="AM185" s="12">
        <v>41.6</v>
      </c>
      <c r="AN185" s="12">
        <v>41.6</v>
      </c>
      <c r="AO185" s="12">
        <v>41.6</v>
      </c>
      <c r="AP185" s="12">
        <v>41.6</v>
      </c>
      <c r="AQ185" s="12">
        <v>41.6</v>
      </c>
      <c r="AR185" s="12">
        <v>41.6</v>
      </c>
      <c r="AS185" s="12">
        <v>41.6</v>
      </c>
      <c r="AT185" s="12"/>
      <c r="AU185" s="12"/>
      <c r="AV185" s="12">
        <v>42</v>
      </c>
      <c r="AW185" s="12">
        <v>42</v>
      </c>
      <c r="AX185" s="12">
        <v>42</v>
      </c>
      <c r="AY185" s="12">
        <v>42</v>
      </c>
      <c r="AZ185" s="12"/>
      <c r="BA185" s="12">
        <v>42</v>
      </c>
      <c r="BB185" s="12">
        <v>42</v>
      </c>
      <c r="BC185" s="12">
        <v>40</v>
      </c>
      <c r="BD185" s="12"/>
      <c r="BE185" s="12"/>
    </row>
    <row r="186" ht="40.5" customHeight="1" spans="1:57">
      <c r="A186" s="13"/>
      <c r="B186" s="29"/>
      <c r="C186" s="13"/>
      <c r="D186" s="11" t="s">
        <v>382</v>
      </c>
      <c r="E186" s="11" t="s">
        <v>383</v>
      </c>
      <c r="F186" s="12">
        <f t="shared" si="12"/>
        <v>72.37</v>
      </c>
      <c r="G186" s="12">
        <f t="shared" si="13"/>
        <v>72.37</v>
      </c>
      <c r="H186" s="24"/>
      <c r="I186" s="24">
        <v>72.37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</row>
    <row r="187" s="2" customFormat="1" ht="40.5" customHeight="1" spans="1:57">
      <c r="A187" s="14">
        <v>51</v>
      </c>
      <c r="B187" s="14" t="s">
        <v>384</v>
      </c>
      <c r="C187" s="14" t="s">
        <v>385</v>
      </c>
      <c r="D187" s="14" t="s">
        <v>386</v>
      </c>
      <c r="E187" s="14" t="s">
        <v>387</v>
      </c>
      <c r="F187" s="15">
        <f t="shared" si="12"/>
        <v>18.53</v>
      </c>
      <c r="G187" s="15">
        <f t="shared" si="13"/>
        <v>18.53</v>
      </c>
      <c r="H187" s="15"/>
      <c r="I187" s="15"/>
      <c r="J187" s="15"/>
      <c r="K187" s="15"/>
      <c r="L187" s="15">
        <v>18.53</v>
      </c>
      <c r="M187" s="15"/>
      <c r="N187" s="15"/>
      <c r="O187" s="15">
        <v>18.53</v>
      </c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</row>
    <row r="188" s="2" customFormat="1" ht="40.5" customHeight="1" spans="1:57">
      <c r="A188" s="16"/>
      <c r="B188" s="16"/>
      <c r="C188" s="16"/>
      <c r="D188" s="14" t="s">
        <v>388</v>
      </c>
      <c r="E188" s="14" t="s">
        <v>387</v>
      </c>
      <c r="F188" s="15">
        <f t="shared" si="12"/>
        <v>38.19</v>
      </c>
      <c r="G188" s="15">
        <f t="shared" si="13"/>
        <v>38.91</v>
      </c>
      <c r="H188" s="15">
        <v>38.91</v>
      </c>
      <c r="I188" s="15">
        <v>38.91</v>
      </c>
      <c r="J188" s="15">
        <v>38.91</v>
      </c>
      <c r="K188" s="15"/>
      <c r="L188" s="15"/>
      <c r="M188" s="15">
        <v>38.91</v>
      </c>
      <c r="N188" s="15"/>
      <c r="O188" s="15">
        <v>38.19</v>
      </c>
      <c r="P188" s="15"/>
      <c r="Q188" s="15"/>
      <c r="R188" s="15">
        <v>38.91</v>
      </c>
      <c r="S188" s="15">
        <v>38.91</v>
      </c>
      <c r="T188" s="15">
        <v>38.91</v>
      </c>
      <c r="U188" s="15">
        <v>38.91</v>
      </c>
      <c r="V188" s="15"/>
      <c r="W188" s="15">
        <v>38.91</v>
      </c>
      <c r="X188" s="15"/>
      <c r="Y188" s="15">
        <v>38.91</v>
      </c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</row>
    <row r="189" s="2" customFormat="1" ht="40.5" customHeight="1" spans="1:57">
      <c r="A189" s="16"/>
      <c r="B189" s="16"/>
      <c r="C189" s="16"/>
      <c r="D189" s="14" t="s">
        <v>389</v>
      </c>
      <c r="E189" s="14" t="s">
        <v>387</v>
      </c>
      <c r="F189" s="15">
        <f t="shared" si="12"/>
        <v>57.5</v>
      </c>
      <c r="G189" s="15">
        <f t="shared" si="13"/>
        <v>57.5</v>
      </c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>
        <v>57.5</v>
      </c>
      <c r="AL189" s="15">
        <v>57.5</v>
      </c>
      <c r="AM189" s="15">
        <v>57.5</v>
      </c>
      <c r="AN189" s="15">
        <v>57.5</v>
      </c>
      <c r="AO189" s="15">
        <v>57.5</v>
      </c>
      <c r="AP189" s="15">
        <v>57.5</v>
      </c>
      <c r="AQ189" s="15">
        <v>57.5</v>
      </c>
      <c r="AR189" s="15">
        <v>57.5</v>
      </c>
      <c r="AS189" s="15">
        <v>57.5</v>
      </c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</row>
    <row r="190" s="1" customFormat="1" ht="27" customHeight="1" spans="1:57">
      <c r="A190" s="11">
        <v>52</v>
      </c>
      <c r="B190" s="11" t="s">
        <v>390</v>
      </c>
      <c r="C190" s="11" t="s">
        <v>139</v>
      </c>
      <c r="D190" s="11" t="s">
        <v>168</v>
      </c>
      <c r="E190" s="11" t="s">
        <v>391</v>
      </c>
      <c r="F190" s="12">
        <f t="shared" ref="F190:F231" si="14">MIN(H190:BE190)</f>
        <v>2.97</v>
      </c>
      <c r="G190" s="12">
        <f t="shared" ref="G190:G231" si="15">MAX(H190:BE190)</f>
        <v>2.97</v>
      </c>
      <c r="H190" s="12"/>
      <c r="I190" s="12"/>
      <c r="J190" s="12"/>
      <c r="K190" s="12"/>
      <c r="L190" s="12">
        <v>2.97</v>
      </c>
      <c r="M190" s="12">
        <v>2.97</v>
      </c>
      <c r="N190" s="12"/>
      <c r="O190" s="12">
        <v>2.97</v>
      </c>
      <c r="P190" s="12"/>
      <c r="Q190" s="12"/>
      <c r="R190" s="12">
        <v>2.97</v>
      </c>
      <c r="S190" s="12">
        <v>2.97</v>
      </c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</row>
    <row r="191" s="1" customFormat="1" ht="40.5" customHeight="1" spans="1:57">
      <c r="A191" s="13"/>
      <c r="B191" s="13"/>
      <c r="C191" s="13"/>
      <c r="D191" s="11" t="s">
        <v>168</v>
      </c>
      <c r="E191" s="11" t="s">
        <v>392</v>
      </c>
      <c r="F191" s="12">
        <f t="shared" si="14"/>
        <v>37.8</v>
      </c>
      <c r="G191" s="12">
        <f t="shared" si="15"/>
        <v>37.8</v>
      </c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>
        <v>37.8</v>
      </c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</row>
    <row r="192" s="2" customFormat="1" ht="40.5" customHeight="1" spans="1:57">
      <c r="A192" s="14">
        <v>53</v>
      </c>
      <c r="B192" s="14" t="s">
        <v>393</v>
      </c>
      <c r="C192" s="14" t="s">
        <v>127</v>
      </c>
      <c r="D192" s="14" t="s">
        <v>132</v>
      </c>
      <c r="E192" s="14" t="s">
        <v>394</v>
      </c>
      <c r="F192" s="15">
        <f t="shared" si="14"/>
        <v>18</v>
      </c>
      <c r="G192" s="15">
        <f t="shared" si="15"/>
        <v>18</v>
      </c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>
        <v>18</v>
      </c>
      <c r="AU192" s="15">
        <v>18</v>
      </c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</row>
    <row r="193" s="2" customFormat="1" ht="40.5" customHeight="1" spans="1:57">
      <c r="A193" s="16"/>
      <c r="B193" s="16"/>
      <c r="C193" s="16"/>
      <c r="D193" s="14" t="s">
        <v>132</v>
      </c>
      <c r="E193" s="14" t="s">
        <v>395</v>
      </c>
      <c r="F193" s="15">
        <f t="shared" si="14"/>
        <v>3.49</v>
      </c>
      <c r="G193" s="15">
        <f t="shared" si="15"/>
        <v>11.75</v>
      </c>
      <c r="H193" s="15">
        <v>3.49</v>
      </c>
      <c r="I193" s="15"/>
      <c r="J193" s="15">
        <v>3.49</v>
      </c>
      <c r="K193" s="15"/>
      <c r="L193" s="15">
        <v>3.49</v>
      </c>
      <c r="M193" s="15">
        <v>3.49</v>
      </c>
      <c r="N193" s="15">
        <v>3.49</v>
      </c>
      <c r="O193" s="15">
        <v>3.49</v>
      </c>
      <c r="P193" s="15"/>
      <c r="Q193" s="15"/>
      <c r="R193" s="15"/>
      <c r="S193" s="15"/>
      <c r="T193" s="15"/>
      <c r="U193" s="15">
        <v>3.49</v>
      </c>
      <c r="V193" s="15"/>
      <c r="W193" s="15">
        <v>3.49</v>
      </c>
      <c r="X193" s="15"/>
      <c r="Y193" s="15">
        <v>3.49</v>
      </c>
      <c r="Z193" s="15"/>
      <c r="AA193" s="15"/>
      <c r="AB193" s="15"/>
      <c r="AC193" s="15"/>
      <c r="AD193" s="15"/>
      <c r="AE193" s="15">
        <v>11.75</v>
      </c>
      <c r="AF193" s="15"/>
      <c r="AG193" s="15"/>
      <c r="AH193" s="15">
        <v>3.49</v>
      </c>
      <c r="AI193" s="15"/>
      <c r="AJ193" s="15"/>
      <c r="AK193" s="15">
        <v>10</v>
      </c>
      <c r="AL193" s="15">
        <v>10</v>
      </c>
      <c r="AM193" s="15">
        <v>10</v>
      </c>
      <c r="AN193" s="15">
        <v>10</v>
      </c>
      <c r="AO193" s="15">
        <v>10</v>
      </c>
      <c r="AP193" s="15">
        <v>10</v>
      </c>
      <c r="AQ193" s="15">
        <v>10</v>
      </c>
      <c r="AR193" s="15">
        <v>10</v>
      </c>
      <c r="AS193" s="15">
        <v>10</v>
      </c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</row>
    <row r="194" s="2" customFormat="1" ht="40.5" customHeight="1" spans="1:57">
      <c r="A194" s="16"/>
      <c r="B194" s="16"/>
      <c r="C194" s="16"/>
      <c r="D194" s="14" t="s">
        <v>132</v>
      </c>
      <c r="E194" s="14" t="s">
        <v>183</v>
      </c>
      <c r="F194" s="15">
        <f t="shared" si="14"/>
        <v>45.26</v>
      </c>
      <c r="G194" s="15">
        <f t="shared" si="15"/>
        <v>66.5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>
        <v>45.26</v>
      </c>
      <c r="AK194" s="15">
        <v>54.5</v>
      </c>
      <c r="AL194" s="15">
        <v>54.5</v>
      </c>
      <c r="AM194" s="15">
        <v>54.5</v>
      </c>
      <c r="AN194" s="15">
        <v>54.5</v>
      </c>
      <c r="AO194" s="15">
        <v>54.5</v>
      </c>
      <c r="AP194" s="15">
        <v>54.5</v>
      </c>
      <c r="AQ194" s="15">
        <v>54.5</v>
      </c>
      <c r="AR194" s="15">
        <v>54.5</v>
      </c>
      <c r="AS194" s="15">
        <v>54.5</v>
      </c>
      <c r="AT194" s="15"/>
      <c r="AU194" s="15"/>
      <c r="AV194" s="15">
        <v>55.6</v>
      </c>
      <c r="AW194" s="15">
        <v>55.9</v>
      </c>
      <c r="AX194" s="15">
        <v>66.5</v>
      </c>
      <c r="AY194" s="15"/>
      <c r="AZ194" s="15">
        <v>66.5</v>
      </c>
      <c r="BA194" s="15">
        <v>56</v>
      </c>
      <c r="BB194" s="15">
        <v>66.5</v>
      </c>
      <c r="BC194" s="15">
        <v>55.8</v>
      </c>
      <c r="BD194" s="15">
        <v>55.8</v>
      </c>
      <c r="BE194" s="15">
        <v>57.5</v>
      </c>
    </row>
    <row r="195" s="2" customFormat="1" ht="54" customHeight="1" spans="1:57">
      <c r="A195" s="16"/>
      <c r="B195" s="16"/>
      <c r="C195" s="16"/>
      <c r="D195" s="14" t="s">
        <v>132</v>
      </c>
      <c r="E195" s="14" t="s">
        <v>396</v>
      </c>
      <c r="F195" s="15">
        <f t="shared" si="14"/>
        <v>9.8</v>
      </c>
      <c r="G195" s="15">
        <f t="shared" si="15"/>
        <v>10.5</v>
      </c>
      <c r="H195" s="15"/>
      <c r="I195" s="15"/>
      <c r="J195" s="15"/>
      <c r="K195" s="15"/>
      <c r="L195" s="15"/>
      <c r="M195" s="15"/>
      <c r="N195" s="15"/>
      <c r="O195" s="15">
        <v>9.8</v>
      </c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>
        <v>10.5</v>
      </c>
    </row>
    <row r="196" s="2" customFormat="1" ht="54" customHeight="1" spans="1:57">
      <c r="A196" s="16"/>
      <c r="B196" s="16"/>
      <c r="C196" s="16"/>
      <c r="D196" s="27" t="s">
        <v>397</v>
      </c>
      <c r="E196" s="27" t="s">
        <v>396</v>
      </c>
      <c r="F196" s="15">
        <f t="shared" si="14"/>
        <v>9.8</v>
      </c>
      <c r="G196" s="15">
        <f t="shared" si="15"/>
        <v>9.8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>
        <v>9.8</v>
      </c>
      <c r="T196" s="15">
        <v>9.8</v>
      </c>
      <c r="U196" s="15"/>
      <c r="V196" s="15"/>
      <c r="W196" s="15"/>
      <c r="X196" s="15"/>
      <c r="Y196" s="15"/>
      <c r="Z196" s="15"/>
      <c r="AA196" s="15"/>
      <c r="AB196" s="15">
        <v>9.8</v>
      </c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</row>
    <row r="197" s="2" customFormat="1" ht="40.5" customHeight="1" spans="1:57">
      <c r="A197" s="16"/>
      <c r="B197" s="16"/>
      <c r="C197" s="16"/>
      <c r="D197" s="27" t="s">
        <v>133</v>
      </c>
      <c r="E197" s="27" t="s">
        <v>398</v>
      </c>
      <c r="F197" s="15">
        <f t="shared" si="14"/>
        <v>4.62</v>
      </c>
      <c r="G197" s="15">
        <f t="shared" si="15"/>
        <v>4.62</v>
      </c>
      <c r="H197" s="15">
        <v>4.62</v>
      </c>
      <c r="I197" s="15"/>
      <c r="J197" s="15"/>
      <c r="K197" s="15"/>
      <c r="L197" s="15"/>
      <c r="M197" s="15"/>
      <c r="N197" s="15"/>
      <c r="O197" s="15"/>
      <c r="P197" s="15"/>
      <c r="Q197" s="15">
        <v>4.62</v>
      </c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</row>
    <row r="198" s="2" customFormat="1" ht="40.5" customHeight="1" spans="1:57">
      <c r="A198" s="17"/>
      <c r="B198" s="17"/>
      <c r="C198" s="17"/>
      <c r="D198" s="27" t="s">
        <v>341</v>
      </c>
      <c r="E198" s="27" t="s">
        <v>398</v>
      </c>
      <c r="F198" s="15">
        <f t="shared" si="14"/>
        <v>4.62</v>
      </c>
      <c r="G198" s="15">
        <f t="shared" si="15"/>
        <v>4.62</v>
      </c>
      <c r="H198" s="15"/>
      <c r="I198" s="15"/>
      <c r="J198" s="15"/>
      <c r="K198" s="15"/>
      <c r="L198" s="15"/>
      <c r="M198" s="15"/>
      <c r="N198" s="15"/>
      <c r="O198" s="15"/>
      <c r="P198" s="15">
        <v>4.62</v>
      </c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</row>
    <row r="199" ht="27" customHeight="1" spans="1:57">
      <c r="A199" s="11">
        <v>56</v>
      </c>
      <c r="B199" s="11" t="s">
        <v>399</v>
      </c>
      <c r="C199" s="11" t="s">
        <v>400</v>
      </c>
      <c r="D199" s="11" t="s">
        <v>401</v>
      </c>
      <c r="E199" s="11" t="s">
        <v>402</v>
      </c>
      <c r="F199" s="12">
        <f t="shared" si="14"/>
        <v>4.36</v>
      </c>
      <c r="G199" s="12">
        <f t="shared" si="15"/>
        <v>66</v>
      </c>
      <c r="H199" s="12">
        <v>61.04</v>
      </c>
      <c r="I199" s="12">
        <v>61.04</v>
      </c>
      <c r="J199" s="12">
        <v>4.36</v>
      </c>
      <c r="K199" s="12"/>
      <c r="L199" s="12"/>
      <c r="M199" s="12">
        <v>61.04</v>
      </c>
      <c r="N199" s="12"/>
      <c r="O199" s="12">
        <v>61.04</v>
      </c>
      <c r="P199" s="12">
        <v>61.04</v>
      </c>
      <c r="Q199" s="12">
        <v>61.04</v>
      </c>
      <c r="R199" s="12">
        <v>61.04</v>
      </c>
      <c r="S199" s="12"/>
      <c r="T199" s="12">
        <v>61.04</v>
      </c>
      <c r="U199" s="12">
        <v>61.04</v>
      </c>
      <c r="V199" s="12"/>
      <c r="W199" s="12">
        <v>61.04</v>
      </c>
      <c r="X199" s="12"/>
      <c r="Y199" s="12">
        <v>61.04</v>
      </c>
      <c r="Z199" s="12"/>
      <c r="AA199" s="12"/>
      <c r="AB199" s="12"/>
      <c r="AC199" s="12"/>
      <c r="AD199" s="12"/>
      <c r="AE199" s="12"/>
      <c r="AF199" s="12"/>
      <c r="AG199" s="12"/>
      <c r="AH199" s="12"/>
      <c r="AI199" s="12">
        <v>61.04</v>
      </c>
      <c r="AJ199" s="12"/>
      <c r="AK199" s="12">
        <v>65.8</v>
      </c>
      <c r="AL199" s="12">
        <v>65.8</v>
      </c>
      <c r="AM199" s="12">
        <v>65.8</v>
      </c>
      <c r="AN199" s="12">
        <v>65.8</v>
      </c>
      <c r="AO199" s="12">
        <v>65.8</v>
      </c>
      <c r="AP199" s="12">
        <v>65.8</v>
      </c>
      <c r="AQ199" s="12">
        <v>65.8</v>
      </c>
      <c r="AR199" s="12">
        <v>65.8</v>
      </c>
      <c r="AS199" s="12">
        <v>65.8</v>
      </c>
      <c r="AT199" s="12"/>
      <c r="AU199" s="12"/>
      <c r="AV199" s="12"/>
      <c r="AW199" s="12"/>
      <c r="AX199" s="12">
        <v>66</v>
      </c>
      <c r="AY199" s="12"/>
      <c r="AZ199" s="12"/>
      <c r="BA199" s="12">
        <v>66</v>
      </c>
      <c r="BB199" s="12"/>
      <c r="BC199" s="12"/>
      <c r="BD199" s="12"/>
      <c r="BE199" s="12"/>
    </row>
    <row r="200" ht="27" customHeight="1" spans="1:57">
      <c r="A200" s="9"/>
      <c r="B200" s="9"/>
      <c r="C200" s="9"/>
      <c r="D200" s="11" t="s">
        <v>182</v>
      </c>
      <c r="E200" s="11" t="s">
        <v>402</v>
      </c>
      <c r="F200" s="12">
        <f t="shared" si="14"/>
        <v>130.8</v>
      </c>
      <c r="G200" s="12">
        <f t="shared" si="15"/>
        <v>139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>
        <v>130.8</v>
      </c>
      <c r="AI200" s="12"/>
      <c r="AJ200" s="12"/>
      <c r="AK200" s="12">
        <v>139</v>
      </c>
      <c r="AL200" s="12">
        <v>139</v>
      </c>
      <c r="AM200" s="12">
        <v>139</v>
      </c>
      <c r="AN200" s="12">
        <v>139</v>
      </c>
      <c r="AO200" s="12">
        <v>139</v>
      </c>
      <c r="AP200" s="12">
        <v>139</v>
      </c>
      <c r="AQ200" s="12">
        <v>139</v>
      </c>
      <c r="AR200" s="12">
        <v>139</v>
      </c>
      <c r="AS200" s="12">
        <v>139</v>
      </c>
      <c r="AT200" s="12"/>
      <c r="AU200" s="12"/>
      <c r="AV200" s="12"/>
      <c r="AW200" s="12">
        <v>139</v>
      </c>
      <c r="AX200" s="12"/>
      <c r="AY200" s="12">
        <v>139</v>
      </c>
      <c r="AZ200" s="12">
        <v>139</v>
      </c>
      <c r="BA200" s="12">
        <v>139</v>
      </c>
      <c r="BB200" s="12">
        <v>139</v>
      </c>
      <c r="BC200" s="12"/>
      <c r="BD200" s="12">
        <v>139</v>
      </c>
      <c r="BE200" s="12"/>
    </row>
    <row r="201" ht="40.5" customHeight="1" spans="1:57">
      <c r="A201" s="9"/>
      <c r="B201" s="9"/>
      <c r="C201" s="9"/>
      <c r="D201" s="11" t="s">
        <v>182</v>
      </c>
      <c r="E201" s="11" t="s">
        <v>154</v>
      </c>
      <c r="F201" s="12">
        <f t="shared" si="14"/>
        <v>74.7</v>
      </c>
      <c r="G201" s="12">
        <f t="shared" si="15"/>
        <v>126.9</v>
      </c>
      <c r="H201" s="12"/>
      <c r="I201" s="12"/>
      <c r="J201" s="12">
        <f>2.49*30</f>
        <v>74.7</v>
      </c>
      <c r="K201" s="12"/>
      <c r="L201" s="12"/>
      <c r="M201" s="12">
        <v>126.9</v>
      </c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</row>
    <row r="202" ht="40.5" customHeight="1" spans="1:57">
      <c r="A202" s="9"/>
      <c r="B202" s="9"/>
      <c r="C202" s="9"/>
      <c r="D202" s="11" t="s">
        <v>182</v>
      </c>
      <c r="E202" s="11" t="s">
        <v>403</v>
      </c>
      <c r="F202" s="12">
        <f t="shared" si="14"/>
        <v>97.97</v>
      </c>
      <c r="G202" s="12">
        <f t="shared" si="15"/>
        <v>97.97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>
        <v>97.97</v>
      </c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</row>
    <row r="203" ht="40.5" customHeight="1" spans="1:57">
      <c r="A203" s="13"/>
      <c r="B203" s="13"/>
      <c r="C203" s="13"/>
      <c r="D203" s="11" t="s">
        <v>182</v>
      </c>
      <c r="E203" s="11" t="s">
        <v>404</v>
      </c>
      <c r="F203" s="12">
        <f t="shared" si="14"/>
        <v>97.97</v>
      </c>
      <c r="G203" s="12">
        <f t="shared" si="15"/>
        <v>97.97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>
        <v>97.97</v>
      </c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</row>
    <row r="204" s="2" customFormat="1" ht="40.5" customHeight="1" spans="1:57">
      <c r="A204" s="14">
        <v>55</v>
      </c>
      <c r="B204" s="14" t="s">
        <v>405</v>
      </c>
      <c r="C204" s="14" t="s">
        <v>406</v>
      </c>
      <c r="D204" s="14" t="s">
        <v>168</v>
      </c>
      <c r="E204" s="14" t="s">
        <v>407</v>
      </c>
      <c r="F204" s="15">
        <f t="shared" si="14"/>
        <v>130.84</v>
      </c>
      <c r="G204" s="15">
        <f t="shared" si="15"/>
        <v>130.84</v>
      </c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>
        <v>130.84</v>
      </c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</row>
    <row r="205" s="1" customFormat="1" ht="40.5" customHeight="1" spans="1:57">
      <c r="A205" s="19">
        <v>56</v>
      </c>
      <c r="B205" s="19" t="s">
        <v>408</v>
      </c>
      <c r="C205" s="19" t="s">
        <v>409</v>
      </c>
      <c r="D205" s="11" t="s">
        <v>410</v>
      </c>
      <c r="E205" s="11" t="s">
        <v>411</v>
      </c>
      <c r="F205" s="12">
        <f t="shared" si="14"/>
        <v>30</v>
      </c>
      <c r="G205" s="12">
        <f t="shared" si="15"/>
        <v>56</v>
      </c>
      <c r="H205" s="12">
        <v>30</v>
      </c>
      <c r="I205" s="12">
        <v>30</v>
      </c>
      <c r="J205" s="12">
        <v>30</v>
      </c>
      <c r="K205" s="12"/>
      <c r="L205" s="12"/>
      <c r="M205" s="12"/>
      <c r="N205" s="12">
        <v>30</v>
      </c>
      <c r="O205" s="12"/>
      <c r="P205" s="12"/>
      <c r="Q205" s="12"/>
      <c r="R205" s="12"/>
      <c r="S205" s="12">
        <v>30</v>
      </c>
      <c r="T205" s="12"/>
      <c r="U205" s="12">
        <v>30</v>
      </c>
      <c r="V205" s="12"/>
      <c r="W205" s="12">
        <v>30</v>
      </c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>
        <v>56</v>
      </c>
      <c r="AL205" s="12">
        <v>56</v>
      </c>
      <c r="AM205" s="12">
        <v>56</v>
      </c>
      <c r="AN205" s="12">
        <v>56</v>
      </c>
      <c r="AO205" s="12">
        <v>56</v>
      </c>
      <c r="AP205" s="12">
        <v>56</v>
      </c>
      <c r="AQ205" s="12">
        <v>56</v>
      </c>
      <c r="AR205" s="12">
        <v>56</v>
      </c>
      <c r="AS205" s="12">
        <v>56</v>
      </c>
      <c r="AT205" s="12"/>
      <c r="AU205" s="12"/>
      <c r="AV205" s="12">
        <v>34.5</v>
      </c>
      <c r="AW205" s="12">
        <v>34.5</v>
      </c>
      <c r="AX205" s="12"/>
      <c r="AY205" s="12"/>
      <c r="AZ205" s="12"/>
      <c r="BA205" s="12">
        <v>34.5</v>
      </c>
      <c r="BB205" s="12"/>
      <c r="BC205" s="12"/>
      <c r="BD205" s="12"/>
      <c r="BE205" s="12"/>
    </row>
    <row r="206" s="2" customFormat="1" ht="40.5" customHeight="1" spans="1:57">
      <c r="A206" s="14">
        <v>57</v>
      </c>
      <c r="B206" s="14" t="s">
        <v>412</v>
      </c>
      <c r="C206" s="14" t="s">
        <v>413</v>
      </c>
      <c r="D206" s="14" t="s">
        <v>414</v>
      </c>
      <c r="E206" s="14" t="s">
        <v>415</v>
      </c>
      <c r="F206" s="15">
        <f t="shared" si="14"/>
        <v>52.85</v>
      </c>
      <c r="G206" s="15">
        <f t="shared" si="15"/>
        <v>52.85</v>
      </c>
      <c r="H206" s="15">
        <v>52.85</v>
      </c>
      <c r="I206" s="15"/>
      <c r="J206" s="15">
        <v>52.85</v>
      </c>
      <c r="K206" s="15"/>
      <c r="L206" s="15"/>
      <c r="M206" s="15"/>
      <c r="N206" s="15">
        <v>52.85</v>
      </c>
      <c r="O206" s="15"/>
      <c r="P206" s="15">
        <v>52.85</v>
      </c>
      <c r="Q206" s="15">
        <v>52.85</v>
      </c>
      <c r="R206" s="15"/>
      <c r="S206" s="15">
        <v>52.85</v>
      </c>
      <c r="T206" s="15">
        <v>52.85</v>
      </c>
      <c r="U206" s="15"/>
      <c r="V206" s="15"/>
      <c r="W206" s="15">
        <v>52.85</v>
      </c>
      <c r="X206" s="15"/>
      <c r="Y206" s="15"/>
      <c r="Z206" s="15"/>
      <c r="AA206" s="15"/>
      <c r="AB206" s="15"/>
      <c r="AC206" s="15">
        <v>52.85</v>
      </c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</row>
    <row r="207" s="2" customFormat="1" ht="40.5" customHeight="1" spans="1:57">
      <c r="A207" s="17"/>
      <c r="B207" s="17"/>
      <c r="C207" s="17"/>
      <c r="D207" s="14" t="s">
        <v>416</v>
      </c>
      <c r="E207" s="14" t="s">
        <v>415</v>
      </c>
      <c r="F207" s="15">
        <f t="shared" si="14"/>
        <v>79</v>
      </c>
      <c r="G207" s="15">
        <f t="shared" si="15"/>
        <v>158</v>
      </c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>
        <v>158</v>
      </c>
      <c r="AW207" s="15">
        <v>158</v>
      </c>
      <c r="AX207" s="15">
        <v>158</v>
      </c>
      <c r="AY207" s="15">
        <v>158</v>
      </c>
      <c r="AZ207" s="15">
        <v>158</v>
      </c>
      <c r="BA207" s="15"/>
      <c r="BB207" s="15">
        <v>158</v>
      </c>
      <c r="BC207" s="15">
        <v>158</v>
      </c>
      <c r="BD207" s="15"/>
      <c r="BE207" s="15">
        <v>79</v>
      </c>
    </row>
    <row r="208" ht="54" customHeight="1" spans="1:57">
      <c r="A208" s="11">
        <v>58</v>
      </c>
      <c r="B208" s="11" t="s">
        <v>417</v>
      </c>
      <c r="C208" s="11" t="s">
        <v>418</v>
      </c>
      <c r="D208" s="11" t="s">
        <v>419</v>
      </c>
      <c r="E208" s="11" t="s">
        <v>197</v>
      </c>
      <c r="F208" s="12">
        <f t="shared" si="14"/>
        <v>29.05</v>
      </c>
      <c r="G208" s="12">
        <f t="shared" si="15"/>
        <v>54.3</v>
      </c>
      <c r="H208" s="12">
        <v>29.05</v>
      </c>
      <c r="I208" s="12">
        <v>29.05</v>
      </c>
      <c r="J208" s="12">
        <v>29.05</v>
      </c>
      <c r="K208" s="12"/>
      <c r="L208" s="12"/>
      <c r="M208" s="12"/>
      <c r="N208" s="12"/>
      <c r="O208" s="12"/>
      <c r="P208" s="12">
        <v>29.05</v>
      </c>
      <c r="Q208" s="12"/>
      <c r="R208" s="12"/>
      <c r="S208" s="12"/>
      <c r="T208" s="12"/>
      <c r="U208" s="12"/>
      <c r="V208" s="12"/>
      <c r="W208" s="12">
        <v>29.05</v>
      </c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>
        <v>29.05</v>
      </c>
      <c r="AL208" s="12">
        <v>29.05</v>
      </c>
      <c r="AM208" s="12">
        <v>29.05</v>
      </c>
      <c r="AN208" s="12">
        <v>29.05</v>
      </c>
      <c r="AO208" s="12">
        <v>29.05</v>
      </c>
      <c r="AP208" s="12">
        <v>29.05</v>
      </c>
      <c r="AQ208" s="12">
        <v>29.05</v>
      </c>
      <c r="AR208" s="12">
        <v>29.05</v>
      </c>
      <c r="AS208" s="12">
        <v>29.05</v>
      </c>
      <c r="AT208" s="12"/>
      <c r="AU208" s="12"/>
      <c r="AV208" s="12"/>
      <c r="AW208" s="12">
        <v>54.3</v>
      </c>
      <c r="AX208" s="12">
        <v>34.9</v>
      </c>
      <c r="AY208" s="12"/>
      <c r="AZ208" s="12"/>
      <c r="BA208" s="12"/>
      <c r="BB208" s="12">
        <v>54.3</v>
      </c>
      <c r="BC208" s="12"/>
      <c r="BD208" s="12"/>
      <c r="BE208" s="12"/>
    </row>
    <row r="209" s="2" customFormat="1" ht="54" customHeight="1" spans="1:57">
      <c r="A209" s="14">
        <v>59</v>
      </c>
      <c r="B209" s="14" t="s">
        <v>420</v>
      </c>
      <c r="C209" s="14" t="s">
        <v>421</v>
      </c>
      <c r="D209" s="14" t="s">
        <v>422</v>
      </c>
      <c r="E209" s="14" t="s">
        <v>423</v>
      </c>
      <c r="F209" s="15">
        <f t="shared" si="14"/>
        <v>29.25</v>
      </c>
      <c r="G209" s="15">
        <f t="shared" si="15"/>
        <v>29.25</v>
      </c>
      <c r="H209" s="15">
        <v>29.25</v>
      </c>
      <c r="I209" s="15">
        <v>29.25</v>
      </c>
      <c r="J209" s="15">
        <v>29.25</v>
      </c>
      <c r="K209" s="15"/>
      <c r="L209" s="15"/>
      <c r="M209" s="15"/>
      <c r="N209" s="15"/>
      <c r="O209" s="15">
        <v>29.25</v>
      </c>
      <c r="P209" s="15"/>
      <c r="Q209" s="15"/>
      <c r="R209" s="15"/>
      <c r="S209" s="15">
        <v>29.25</v>
      </c>
      <c r="T209" s="15">
        <v>29.25</v>
      </c>
      <c r="U209" s="15">
        <v>29.25</v>
      </c>
      <c r="V209" s="15"/>
      <c r="W209" s="15">
        <v>29.25</v>
      </c>
      <c r="X209" s="15"/>
      <c r="Y209" s="15"/>
      <c r="Z209" s="15"/>
      <c r="AA209" s="15"/>
      <c r="AB209" s="15">
        <v>29.25</v>
      </c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</row>
    <row r="210" ht="54" customHeight="1" spans="1:57">
      <c r="A210" s="11">
        <v>60</v>
      </c>
      <c r="B210" s="11" t="s">
        <v>424</v>
      </c>
      <c r="C210" s="11" t="s">
        <v>425</v>
      </c>
      <c r="D210" s="11" t="s">
        <v>426</v>
      </c>
      <c r="E210" s="11" t="s">
        <v>427</v>
      </c>
      <c r="F210" s="12">
        <f t="shared" si="14"/>
        <v>4.24</v>
      </c>
      <c r="G210" s="12">
        <f t="shared" si="15"/>
        <v>4.24</v>
      </c>
      <c r="H210" s="12">
        <v>4.24</v>
      </c>
      <c r="I210" s="12"/>
      <c r="J210" s="12">
        <v>4.24</v>
      </c>
      <c r="K210" s="12"/>
      <c r="L210" s="12">
        <v>4.24</v>
      </c>
      <c r="M210" s="12">
        <v>4.24</v>
      </c>
      <c r="N210" s="12"/>
      <c r="O210" s="12"/>
      <c r="P210" s="12">
        <v>4.24</v>
      </c>
      <c r="Q210" s="12"/>
      <c r="R210" s="12"/>
      <c r="S210" s="12">
        <v>4.24</v>
      </c>
      <c r="T210" s="12">
        <v>4.24</v>
      </c>
      <c r="U210" s="12">
        <v>4.24</v>
      </c>
      <c r="V210" s="12"/>
      <c r="W210" s="12">
        <v>4.24</v>
      </c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>
        <v>4.24</v>
      </c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</row>
    <row r="211" s="1" customFormat="1" ht="54" customHeight="1" spans="1:57">
      <c r="A211" s="9"/>
      <c r="B211" s="9"/>
      <c r="C211" s="9"/>
      <c r="D211" s="11" t="s">
        <v>428</v>
      </c>
      <c r="E211" s="11" t="s">
        <v>427</v>
      </c>
      <c r="F211" s="12">
        <f t="shared" si="14"/>
        <v>5.64</v>
      </c>
      <c r="G211" s="12">
        <f t="shared" si="15"/>
        <v>5.7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>
        <v>5.64</v>
      </c>
      <c r="AH211" s="12"/>
      <c r="AI211" s="12"/>
      <c r="AJ211" s="12"/>
      <c r="AK211" s="12">
        <v>5.7</v>
      </c>
      <c r="AL211" s="12">
        <v>5.7</v>
      </c>
      <c r="AM211" s="12">
        <v>5.7</v>
      </c>
      <c r="AN211" s="12">
        <v>5.7</v>
      </c>
      <c r="AO211" s="12">
        <v>5.7</v>
      </c>
      <c r="AP211" s="12">
        <v>5.7</v>
      </c>
      <c r="AQ211" s="12">
        <v>5.7</v>
      </c>
      <c r="AR211" s="12">
        <v>5.7</v>
      </c>
      <c r="AS211" s="12">
        <v>5.7</v>
      </c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</row>
    <row r="212" s="1" customFormat="1" ht="67.5" customHeight="1" spans="1:57">
      <c r="A212" s="9"/>
      <c r="B212" s="9"/>
      <c r="C212" s="9"/>
      <c r="D212" s="11" t="s">
        <v>426</v>
      </c>
      <c r="E212" s="11" t="s">
        <v>429</v>
      </c>
      <c r="F212" s="12">
        <f t="shared" si="14"/>
        <v>21.5</v>
      </c>
      <c r="G212" s="12">
        <f t="shared" si="15"/>
        <v>36.7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>
        <v>21.5</v>
      </c>
      <c r="AV212" s="12">
        <v>36.7</v>
      </c>
      <c r="AW212" s="12">
        <v>36.7</v>
      </c>
      <c r="AX212" s="12">
        <v>36.7</v>
      </c>
      <c r="AY212" s="12"/>
      <c r="AZ212" s="12"/>
      <c r="BA212" s="12">
        <v>36.7</v>
      </c>
      <c r="BB212" s="12">
        <v>36.7</v>
      </c>
      <c r="BC212" s="12"/>
      <c r="BD212" s="12"/>
      <c r="BE212" s="12"/>
    </row>
    <row r="213" ht="67.5" customHeight="1" spans="1:57">
      <c r="A213" s="13"/>
      <c r="B213" s="13"/>
      <c r="C213" s="13"/>
      <c r="D213" s="11" t="s">
        <v>426</v>
      </c>
      <c r="E213" s="11" t="s">
        <v>430</v>
      </c>
      <c r="F213" s="12">
        <f t="shared" si="14"/>
        <v>36.5</v>
      </c>
      <c r="G213" s="12">
        <f t="shared" si="15"/>
        <v>36.5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>
        <v>36.5</v>
      </c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</row>
    <row r="214" s="2" customFormat="1" ht="40.5" customHeight="1" spans="1:57">
      <c r="A214" s="14">
        <v>61</v>
      </c>
      <c r="B214" s="14" t="s">
        <v>431</v>
      </c>
      <c r="C214" s="14" t="s">
        <v>432</v>
      </c>
      <c r="D214" s="14" t="s">
        <v>433</v>
      </c>
      <c r="E214" s="14" t="s">
        <v>434</v>
      </c>
      <c r="F214" s="15">
        <f t="shared" si="14"/>
        <v>44.48</v>
      </c>
      <c r="G214" s="15">
        <f t="shared" si="15"/>
        <v>44.48</v>
      </c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>
        <v>44.48</v>
      </c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</row>
    <row r="215" ht="40.5" customHeight="1" spans="1:57">
      <c r="A215" s="11">
        <v>62</v>
      </c>
      <c r="B215" s="11" t="s">
        <v>435</v>
      </c>
      <c r="C215" s="11" t="s">
        <v>436</v>
      </c>
      <c r="D215" s="11" t="s">
        <v>437</v>
      </c>
      <c r="E215" s="11" t="s">
        <v>438</v>
      </c>
      <c r="F215" s="12">
        <f t="shared" si="14"/>
        <v>2.89</v>
      </c>
      <c r="G215" s="12">
        <f t="shared" si="15"/>
        <v>2.89</v>
      </c>
      <c r="H215" s="12">
        <v>2.89</v>
      </c>
      <c r="I215" s="12">
        <v>2.89</v>
      </c>
      <c r="J215" s="12">
        <v>2.89</v>
      </c>
      <c r="K215" s="12">
        <v>2.89</v>
      </c>
      <c r="L215" s="12">
        <v>2.89</v>
      </c>
      <c r="M215" s="12">
        <v>2.89</v>
      </c>
      <c r="N215" s="12">
        <v>2.89</v>
      </c>
      <c r="O215" s="12">
        <v>2.89</v>
      </c>
      <c r="P215" s="12">
        <v>2.89</v>
      </c>
      <c r="Q215" s="12">
        <v>2.89</v>
      </c>
      <c r="R215" s="12">
        <v>2.89</v>
      </c>
      <c r="S215" s="12">
        <v>2.89</v>
      </c>
      <c r="T215" s="12">
        <v>2.89</v>
      </c>
      <c r="U215" s="12">
        <v>2.89</v>
      </c>
      <c r="V215" s="12"/>
      <c r="W215" s="12">
        <v>2.89</v>
      </c>
      <c r="X215" s="12"/>
      <c r="Y215" s="12">
        <v>2.89</v>
      </c>
      <c r="Z215" s="12"/>
      <c r="AA215" s="12">
        <v>2.89</v>
      </c>
      <c r="AB215" s="12">
        <v>2.89</v>
      </c>
      <c r="AC215" s="12">
        <v>2.89</v>
      </c>
      <c r="AD215" s="12">
        <v>2.89</v>
      </c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</row>
    <row r="216" ht="40.5" customHeight="1" spans="1:57">
      <c r="A216" s="9"/>
      <c r="B216" s="9"/>
      <c r="C216" s="9"/>
      <c r="D216" s="11" t="s">
        <v>439</v>
      </c>
      <c r="E216" s="11" t="s">
        <v>438</v>
      </c>
      <c r="F216" s="12">
        <f t="shared" si="14"/>
        <v>2.5</v>
      </c>
      <c r="G216" s="12">
        <f t="shared" si="15"/>
        <v>4.5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>
        <v>4.5</v>
      </c>
      <c r="AL216" s="12">
        <v>4.5</v>
      </c>
      <c r="AM216" s="12">
        <v>4.5</v>
      </c>
      <c r="AN216" s="12">
        <v>4.5</v>
      </c>
      <c r="AO216" s="12">
        <v>4.5</v>
      </c>
      <c r="AP216" s="12">
        <v>4.5</v>
      </c>
      <c r="AQ216" s="12">
        <v>4.5</v>
      </c>
      <c r="AR216" s="12">
        <v>4.5</v>
      </c>
      <c r="AS216" s="12">
        <v>4.5</v>
      </c>
      <c r="AT216" s="12"/>
      <c r="AU216" s="12">
        <v>4</v>
      </c>
      <c r="AV216" s="12">
        <v>4.5</v>
      </c>
      <c r="AW216" s="12">
        <v>4.5</v>
      </c>
      <c r="AX216" s="12">
        <v>4.5</v>
      </c>
      <c r="AY216" s="12">
        <v>2.8</v>
      </c>
      <c r="AZ216" s="12">
        <v>4.5</v>
      </c>
      <c r="BA216" s="12">
        <v>4.5</v>
      </c>
      <c r="BB216" s="12">
        <v>4.5</v>
      </c>
      <c r="BC216" s="12">
        <v>4.5</v>
      </c>
      <c r="BD216" s="12">
        <v>4.5</v>
      </c>
      <c r="BE216" s="12">
        <v>2.5</v>
      </c>
    </row>
    <row r="217" ht="67.5" customHeight="1" spans="1:57">
      <c r="A217" s="9"/>
      <c r="B217" s="9"/>
      <c r="C217" s="9"/>
      <c r="D217" s="11" t="s">
        <v>440</v>
      </c>
      <c r="E217" s="11" t="s">
        <v>441</v>
      </c>
      <c r="F217" s="12">
        <f t="shared" si="14"/>
        <v>12.2</v>
      </c>
      <c r="G217" s="12">
        <f t="shared" si="15"/>
        <v>12.2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>
        <v>12.2</v>
      </c>
      <c r="AX217" s="12">
        <v>12.2</v>
      </c>
      <c r="AY217" s="12">
        <v>12.2</v>
      </c>
      <c r="AZ217" s="12">
        <v>12.2</v>
      </c>
      <c r="BA217" s="12"/>
      <c r="BB217" s="12">
        <v>12.2</v>
      </c>
      <c r="BC217" s="12">
        <v>12.2</v>
      </c>
      <c r="BD217" s="12"/>
      <c r="BE217" s="12"/>
    </row>
    <row r="218" ht="40.5" customHeight="1" spans="1:57">
      <c r="A218" s="9"/>
      <c r="B218" s="9"/>
      <c r="C218" s="9"/>
      <c r="D218" s="11" t="s">
        <v>442</v>
      </c>
      <c r="E218" s="11" t="s">
        <v>443</v>
      </c>
      <c r="F218" s="12">
        <f t="shared" si="14"/>
        <v>3.6</v>
      </c>
      <c r="G218" s="12">
        <f t="shared" si="15"/>
        <v>3.8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>
        <v>3.8</v>
      </c>
      <c r="AL218" s="12">
        <v>3.8</v>
      </c>
      <c r="AM218" s="12">
        <v>3.8</v>
      </c>
      <c r="AN218" s="12">
        <v>3.8</v>
      </c>
      <c r="AO218" s="12">
        <v>3.8</v>
      </c>
      <c r="AP218" s="12">
        <v>3.8</v>
      </c>
      <c r="AQ218" s="12">
        <v>3.8</v>
      </c>
      <c r="AR218" s="12">
        <v>3.8</v>
      </c>
      <c r="AS218" s="12">
        <v>3.8</v>
      </c>
      <c r="AT218" s="12"/>
      <c r="AU218" s="12"/>
      <c r="AV218" s="12">
        <v>3.8</v>
      </c>
      <c r="AW218" s="12">
        <v>3.6</v>
      </c>
      <c r="AX218" s="12">
        <v>3.6</v>
      </c>
      <c r="AY218" s="12">
        <v>3.6</v>
      </c>
      <c r="AZ218" s="12"/>
      <c r="BA218" s="12">
        <v>3.6</v>
      </c>
      <c r="BB218" s="12">
        <v>3.6</v>
      </c>
      <c r="BC218" s="12"/>
      <c r="BD218" s="12"/>
      <c r="BE218" s="12"/>
    </row>
    <row r="219" ht="40.5" customHeight="1" spans="1:57">
      <c r="A219" s="9"/>
      <c r="B219" s="9"/>
      <c r="C219" s="9"/>
      <c r="D219" s="11" t="s">
        <v>439</v>
      </c>
      <c r="E219" s="11" t="s">
        <v>443</v>
      </c>
      <c r="F219" s="12">
        <f t="shared" si="14"/>
        <v>6.7</v>
      </c>
      <c r="G219" s="12">
        <f t="shared" si="15"/>
        <v>6.8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>
        <v>6.8</v>
      </c>
      <c r="AL219" s="12">
        <v>6.8</v>
      </c>
      <c r="AM219" s="12">
        <v>6.8</v>
      </c>
      <c r="AN219" s="12">
        <v>6.8</v>
      </c>
      <c r="AO219" s="12">
        <v>6.8</v>
      </c>
      <c r="AP219" s="12">
        <v>6.8</v>
      </c>
      <c r="AQ219" s="12">
        <v>6.8</v>
      </c>
      <c r="AR219" s="12">
        <v>6.8</v>
      </c>
      <c r="AS219" s="12">
        <v>6.8</v>
      </c>
      <c r="AT219" s="12"/>
      <c r="AU219" s="12"/>
      <c r="AV219" s="12"/>
      <c r="AW219" s="12">
        <v>6.7</v>
      </c>
      <c r="AX219" s="12">
        <v>6.7</v>
      </c>
      <c r="AY219" s="12">
        <v>6.7</v>
      </c>
      <c r="AZ219" s="12">
        <v>6.8</v>
      </c>
      <c r="BA219" s="12">
        <v>6.7</v>
      </c>
      <c r="BB219" s="12"/>
      <c r="BC219" s="12"/>
      <c r="BD219" s="12">
        <v>6.7</v>
      </c>
      <c r="BE219" s="12"/>
    </row>
    <row r="220" ht="40.5" customHeight="1" spans="1:57">
      <c r="A220" s="13"/>
      <c r="B220" s="13"/>
      <c r="C220" s="13"/>
      <c r="D220" s="11" t="s">
        <v>444</v>
      </c>
      <c r="E220" s="11" t="s">
        <v>445</v>
      </c>
      <c r="F220" s="12">
        <f t="shared" si="14"/>
        <v>19.15</v>
      </c>
      <c r="G220" s="12">
        <f t="shared" si="15"/>
        <v>19.15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>
        <v>19.15</v>
      </c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</row>
    <row r="221" s="2" customFormat="1" ht="27" customHeight="1" spans="1:57">
      <c r="A221" s="14">
        <v>63</v>
      </c>
      <c r="B221" s="14" t="s">
        <v>446</v>
      </c>
      <c r="C221" s="14" t="s">
        <v>447</v>
      </c>
      <c r="D221" s="14" t="s">
        <v>448</v>
      </c>
      <c r="E221" s="14" t="s">
        <v>449</v>
      </c>
      <c r="F221" s="15">
        <f t="shared" si="14"/>
        <v>10.66</v>
      </c>
      <c r="G221" s="15">
        <f t="shared" si="15"/>
        <v>10.66</v>
      </c>
      <c r="H221" s="15">
        <v>10.66</v>
      </c>
      <c r="I221" s="15">
        <v>10.66</v>
      </c>
      <c r="J221" s="15">
        <v>10.66</v>
      </c>
      <c r="K221" s="15">
        <v>10.66</v>
      </c>
      <c r="L221" s="15">
        <v>10.66</v>
      </c>
      <c r="M221" s="15"/>
      <c r="N221" s="15"/>
      <c r="O221" s="15"/>
      <c r="P221" s="15">
        <v>10.66</v>
      </c>
      <c r="Q221" s="15"/>
      <c r="R221" s="15">
        <v>10.66</v>
      </c>
      <c r="S221" s="15"/>
      <c r="T221" s="15"/>
      <c r="U221" s="15">
        <v>10.66</v>
      </c>
      <c r="V221" s="15"/>
      <c r="W221" s="15">
        <v>10.66</v>
      </c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</row>
    <row r="222" s="2" customFormat="1" ht="40.5" customHeight="1" spans="1:57">
      <c r="A222" s="17"/>
      <c r="B222" s="17"/>
      <c r="C222" s="17"/>
      <c r="D222" s="14" t="s">
        <v>450</v>
      </c>
      <c r="E222" s="14" t="s">
        <v>342</v>
      </c>
      <c r="F222" s="15">
        <f t="shared" si="14"/>
        <v>42.92</v>
      </c>
      <c r="G222" s="15">
        <f t="shared" si="15"/>
        <v>42.92</v>
      </c>
      <c r="H222" s="15"/>
      <c r="I222" s="15"/>
      <c r="J222" s="15"/>
      <c r="K222" s="15"/>
      <c r="L222" s="15"/>
      <c r="M222" s="15">
        <v>42.92</v>
      </c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>
        <v>42.92</v>
      </c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</row>
    <row r="223" s="1" customFormat="1" ht="40.5" customHeight="1" spans="1:57">
      <c r="A223" s="11">
        <v>64</v>
      </c>
      <c r="B223" s="11" t="s">
        <v>451</v>
      </c>
      <c r="C223" s="11" t="s">
        <v>452</v>
      </c>
      <c r="D223" s="11" t="s">
        <v>453</v>
      </c>
      <c r="E223" s="11" t="s">
        <v>181</v>
      </c>
      <c r="F223" s="12">
        <f t="shared" si="14"/>
        <v>18.32</v>
      </c>
      <c r="G223" s="12">
        <f t="shared" si="15"/>
        <v>18.32</v>
      </c>
      <c r="H223" s="12"/>
      <c r="I223" s="12"/>
      <c r="J223" s="12"/>
      <c r="K223" s="12"/>
      <c r="L223" s="12">
        <v>18.32</v>
      </c>
      <c r="M223" s="12"/>
      <c r="N223" s="12"/>
      <c r="O223" s="12">
        <v>18.32</v>
      </c>
      <c r="P223" s="12"/>
      <c r="Q223" s="12"/>
      <c r="R223" s="12"/>
      <c r="S223" s="12"/>
      <c r="T223" s="12"/>
      <c r="U223" s="12">
        <v>18.32</v>
      </c>
      <c r="V223" s="12"/>
      <c r="W223" s="12">
        <v>18.32</v>
      </c>
      <c r="X223" s="12"/>
      <c r="Y223" s="12"/>
      <c r="Z223" s="12"/>
      <c r="AA223" s="12"/>
      <c r="AB223" s="12">
        <v>18.32</v>
      </c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</row>
    <row r="224" s="1" customFormat="1" ht="54" customHeight="1" spans="1:57">
      <c r="A224" s="9"/>
      <c r="B224" s="9"/>
      <c r="C224" s="9"/>
      <c r="D224" s="11" t="s">
        <v>454</v>
      </c>
      <c r="E224" s="11" t="s">
        <v>455</v>
      </c>
      <c r="F224" s="12">
        <f t="shared" si="14"/>
        <v>37.64</v>
      </c>
      <c r="G224" s="12">
        <f t="shared" si="15"/>
        <v>77.5</v>
      </c>
      <c r="H224" s="12">
        <v>37.64</v>
      </c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>
        <v>77.5</v>
      </c>
      <c r="AL224" s="12">
        <v>77.5</v>
      </c>
      <c r="AM224" s="12">
        <v>77.5</v>
      </c>
      <c r="AN224" s="12">
        <v>77.5</v>
      </c>
      <c r="AO224" s="12">
        <v>77.5</v>
      </c>
      <c r="AP224" s="12">
        <v>77.5</v>
      </c>
      <c r="AQ224" s="12">
        <v>77.5</v>
      </c>
      <c r="AR224" s="12">
        <v>77.5</v>
      </c>
      <c r="AS224" s="12">
        <v>77.5</v>
      </c>
      <c r="AT224" s="12"/>
      <c r="AU224" s="12"/>
      <c r="AV224" s="12">
        <v>77.5</v>
      </c>
      <c r="AW224" s="12">
        <v>76.6</v>
      </c>
      <c r="AX224" s="12"/>
      <c r="AY224" s="12"/>
      <c r="AZ224" s="12">
        <v>76.6</v>
      </c>
      <c r="BA224" s="12">
        <v>77.5</v>
      </c>
      <c r="BB224" s="12">
        <v>76.6</v>
      </c>
      <c r="BC224" s="12"/>
      <c r="BD224" s="12"/>
      <c r="BE224" s="12"/>
    </row>
    <row r="225" ht="40.5" customHeight="1" spans="1:57">
      <c r="A225" s="9"/>
      <c r="B225" s="9"/>
      <c r="C225" s="9"/>
      <c r="D225" s="11" t="s">
        <v>456</v>
      </c>
      <c r="E225" s="11" t="s">
        <v>457</v>
      </c>
      <c r="F225" s="12">
        <f t="shared" si="14"/>
        <v>17</v>
      </c>
      <c r="G225" s="12">
        <f t="shared" si="15"/>
        <v>17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>
        <v>17</v>
      </c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</row>
    <row r="226" ht="40.5" customHeight="1" spans="1:57">
      <c r="A226" s="9"/>
      <c r="B226" s="9"/>
      <c r="C226" s="9"/>
      <c r="D226" s="11" t="s">
        <v>454</v>
      </c>
      <c r="E226" s="11" t="s">
        <v>64</v>
      </c>
      <c r="F226" s="12">
        <f t="shared" si="14"/>
        <v>5.9</v>
      </c>
      <c r="G226" s="12">
        <f t="shared" si="15"/>
        <v>25</v>
      </c>
      <c r="H226" s="12"/>
      <c r="I226" s="12"/>
      <c r="J226" s="12"/>
      <c r="K226" s="12"/>
      <c r="L226" s="12"/>
      <c r="M226" s="12"/>
      <c r="N226" s="12"/>
      <c r="O226" s="12">
        <v>5.9</v>
      </c>
      <c r="P226" s="12"/>
      <c r="Q226" s="12"/>
      <c r="R226" s="12"/>
      <c r="S226" s="12"/>
      <c r="T226" s="12">
        <v>5.9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>
        <v>5.9</v>
      </c>
      <c r="AJ226" s="12">
        <v>6.79</v>
      </c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>
        <v>25</v>
      </c>
    </row>
    <row r="227" ht="40.5" customHeight="1" spans="1:57">
      <c r="A227" s="9"/>
      <c r="B227" s="9"/>
      <c r="C227" s="9"/>
      <c r="D227" s="11" t="s">
        <v>453</v>
      </c>
      <c r="E227" s="11" t="s">
        <v>458</v>
      </c>
      <c r="F227" s="12">
        <f t="shared" si="14"/>
        <v>8.77</v>
      </c>
      <c r="G227" s="12">
        <f t="shared" si="15"/>
        <v>14.8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>
        <v>8.77</v>
      </c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>
        <v>13.46</v>
      </c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>
        <v>14.8</v>
      </c>
      <c r="AW227" s="12">
        <v>14.8</v>
      </c>
      <c r="AX227" s="12"/>
      <c r="AY227" s="12"/>
      <c r="AZ227" s="12">
        <v>14.8</v>
      </c>
      <c r="BA227" s="12">
        <v>14.8</v>
      </c>
      <c r="BB227" s="12"/>
      <c r="BC227" s="12"/>
      <c r="BD227" s="12"/>
      <c r="BE227" s="12"/>
    </row>
    <row r="228" s="1" customFormat="1" ht="40.5" customHeight="1" spans="1:57">
      <c r="A228" s="9"/>
      <c r="B228" s="9"/>
      <c r="C228" s="9"/>
      <c r="D228" s="11" t="s">
        <v>459</v>
      </c>
      <c r="E228" s="11" t="s">
        <v>460</v>
      </c>
      <c r="F228" s="12">
        <f t="shared" si="14"/>
        <v>7.15</v>
      </c>
      <c r="G228" s="12">
        <f t="shared" si="15"/>
        <v>7.15</v>
      </c>
      <c r="H228" s="12">
        <v>7.15</v>
      </c>
      <c r="I228" s="12">
        <v>7.15</v>
      </c>
      <c r="J228" s="12"/>
      <c r="K228" s="12"/>
      <c r="L228" s="12"/>
      <c r="M228" s="12"/>
      <c r="N228" s="12"/>
      <c r="O228" s="12"/>
      <c r="P228" s="12">
        <v>7.15</v>
      </c>
      <c r="Q228" s="12"/>
      <c r="R228" s="12"/>
      <c r="S228" s="12"/>
      <c r="T228" s="12">
        <v>7.15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</row>
    <row r="229" s="1" customFormat="1" ht="40.5" customHeight="1" spans="1:57">
      <c r="A229" s="13"/>
      <c r="B229" s="13"/>
      <c r="C229" s="13"/>
      <c r="D229" s="11" t="s">
        <v>461</v>
      </c>
      <c r="E229" s="11" t="s">
        <v>462</v>
      </c>
      <c r="F229" s="12">
        <f t="shared" si="14"/>
        <v>5.98</v>
      </c>
      <c r="G229" s="12">
        <f t="shared" si="15"/>
        <v>5.98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v>5.98</v>
      </c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</row>
    <row r="230" s="2" customFormat="1" ht="40.5" customHeight="1" spans="1:57">
      <c r="A230" s="14">
        <v>65</v>
      </c>
      <c r="B230" s="14" t="s">
        <v>463</v>
      </c>
      <c r="C230" s="14" t="s">
        <v>189</v>
      </c>
      <c r="D230" s="14" t="s">
        <v>464</v>
      </c>
      <c r="E230" s="14" t="s">
        <v>465</v>
      </c>
      <c r="F230" s="15">
        <f t="shared" si="14"/>
        <v>11.5</v>
      </c>
      <c r="G230" s="15">
        <f t="shared" si="15"/>
        <v>14.8</v>
      </c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>
        <v>12.5</v>
      </c>
      <c r="AL230" s="15">
        <v>12.5</v>
      </c>
      <c r="AM230" s="15">
        <v>12.5</v>
      </c>
      <c r="AN230" s="15">
        <v>12.5</v>
      </c>
      <c r="AO230" s="15">
        <v>12.5</v>
      </c>
      <c r="AP230" s="15">
        <v>12.5</v>
      </c>
      <c r="AQ230" s="15">
        <v>12.5</v>
      </c>
      <c r="AR230" s="15">
        <v>12.5</v>
      </c>
      <c r="AS230" s="15">
        <v>12.5</v>
      </c>
      <c r="AT230" s="15"/>
      <c r="AU230" s="15"/>
      <c r="AV230" s="15">
        <v>14.8</v>
      </c>
      <c r="AW230" s="15"/>
      <c r="AX230" s="15"/>
      <c r="AY230" s="15"/>
      <c r="AZ230" s="15"/>
      <c r="BA230" s="15"/>
      <c r="BB230" s="15"/>
      <c r="BC230" s="15"/>
      <c r="BD230" s="15"/>
      <c r="BE230" s="15">
        <v>11.5</v>
      </c>
    </row>
    <row r="231" s="2" customFormat="1" ht="54" customHeight="1" spans="1:57">
      <c r="A231" s="17"/>
      <c r="B231" s="17"/>
      <c r="C231" s="17"/>
      <c r="D231" s="14" t="s">
        <v>466</v>
      </c>
      <c r="E231" s="14" t="s">
        <v>289</v>
      </c>
      <c r="F231" s="15">
        <f t="shared" si="14"/>
        <v>4.59</v>
      </c>
      <c r="G231" s="15">
        <f t="shared" si="15"/>
        <v>7.68</v>
      </c>
      <c r="H231" s="15">
        <v>4.59</v>
      </c>
      <c r="I231" s="15">
        <v>4.59</v>
      </c>
      <c r="J231" s="15">
        <v>4.59</v>
      </c>
      <c r="K231" s="15"/>
      <c r="L231" s="15">
        <v>4.59</v>
      </c>
      <c r="M231" s="15"/>
      <c r="N231" s="15">
        <v>4.59</v>
      </c>
      <c r="O231" s="15">
        <v>4.59</v>
      </c>
      <c r="P231" s="15">
        <v>4.59</v>
      </c>
      <c r="Q231" s="15"/>
      <c r="R231" s="15">
        <v>4.59</v>
      </c>
      <c r="S231" s="15">
        <v>4.59</v>
      </c>
      <c r="T231" s="15">
        <v>4.59</v>
      </c>
      <c r="U231" s="15">
        <v>4.59</v>
      </c>
      <c r="V231" s="15"/>
      <c r="W231" s="15">
        <v>4.59</v>
      </c>
      <c r="X231" s="15"/>
      <c r="Y231" s="15">
        <v>4.59</v>
      </c>
      <c r="Z231" s="15"/>
      <c r="AA231" s="15"/>
      <c r="AB231" s="15">
        <v>4.59</v>
      </c>
      <c r="AC231" s="15"/>
      <c r="AD231" s="15">
        <v>4.59</v>
      </c>
      <c r="AE231" s="15"/>
      <c r="AF231" s="15"/>
      <c r="AG231" s="15"/>
      <c r="AH231" s="15"/>
      <c r="AI231" s="15">
        <v>7.68</v>
      </c>
      <c r="AJ231" s="15"/>
      <c r="AK231" s="15">
        <v>7.2</v>
      </c>
      <c r="AL231" s="15">
        <v>7.2</v>
      </c>
      <c r="AM231" s="15">
        <v>7.2</v>
      </c>
      <c r="AN231" s="15">
        <v>7.2</v>
      </c>
      <c r="AO231" s="15">
        <v>7.2</v>
      </c>
      <c r="AP231" s="15">
        <v>7.2</v>
      </c>
      <c r="AQ231" s="15">
        <v>7.2</v>
      </c>
      <c r="AR231" s="15">
        <v>7.2</v>
      </c>
      <c r="AS231" s="15">
        <v>7.2</v>
      </c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</row>
    <row r="232" s="1" customFormat="1" ht="40.5" customHeight="1" spans="1:57">
      <c r="A232" s="23">
        <v>66</v>
      </c>
      <c r="B232" s="23" t="s">
        <v>467</v>
      </c>
      <c r="C232" s="23" t="s">
        <v>334</v>
      </c>
      <c r="D232" s="11" t="s">
        <v>341</v>
      </c>
      <c r="E232" s="11" t="s">
        <v>114</v>
      </c>
      <c r="F232" s="12">
        <f t="shared" ref="F232:F293" si="16">MIN(H232:BE232)</f>
        <v>7.5</v>
      </c>
      <c r="G232" s="12">
        <f t="shared" ref="G232:G293" si="17">MAX(H232:BE232)</f>
        <v>19.8</v>
      </c>
      <c r="H232" s="12">
        <v>7.51</v>
      </c>
      <c r="I232" s="12"/>
      <c r="J232" s="12"/>
      <c r="K232" s="12"/>
      <c r="L232" s="12">
        <v>7.51</v>
      </c>
      <c r="M232" s="12">
        <v>7.5</v>
      </c>
      <c r="N232" s="12"/>
      <c r="O232" s="12">
        <v>7.51</v>
      </c>
      <c r="P232" s="12"/>
      <c r="Q232" s="12"/>
      <c r="R232" s="12">
        <v>7.51</v>
      </c>
      <c r="S232" s="12"/>
      <c r="T232" s="12">
        <v>7.51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>
        <v>7.51</v>
      </c>
      <c r="AJ232" s="12"/>
      <c r="AK232" s="12">
        <v>10.9</v>
      </c>
      <c r="AL232" s="12">
        <v>10.9</v>
      </c>
      <c r="AM232" s="12">
        <v>10.9</v>
      </c>
      <c r="AN232" s="12">
        <v>10.9</v>
      </c>
      <c r="AO232" s="12">
        <v>10.9</v>
      </c>
      <c r="AP232" s="12">
        <v>10.9</v>
      </c>
      <c r="AQ232" s="12">
        <v>10.9</v>
      </c>
      <c r="AR232" s="12">
        <v>10.9</v>
      </c>
      <c r="AS232" s="12">
        <v>10.9</v>
      </c>
      <c r="AT232" s="12">
        <v>19.5</v>
      </c>
      <c r="AU232" s="12">
        <v>19.5</v>
      </c>
      <c r="AV232" s="12">
        <v>10.9</v>
      </c>
      <c r="AW232" s="12">
        <v>10.9</v>
      </c>
      <c r="AX232" s="12">
        <v>10.9</v>
      </c>
      <c r="AY232" s="12">
        <v>10.9</v>
      </c>
      <c r="AZ232" s="12">
        <v>10.9</v>
      </c>
      <c r="BA232" s="12">
        <v>10.9</v>
      </c>
      <c r="BB232" s="12">
        <v>10.9</v>
      </c>
      <c r="BC232" s="12"/>
      <c r="BD232" s="12">
        <v>10.9</v>
      </c>
      <c r="BE232" s="12">
        <v>19.8</v>
      </c>
    </row>
    <row r="233" ht="40.5" customHeight="1" spans="1:57">
      <c r="A233" s="23"/>
      <c r="B233" s="23" t="s">
        <v>467</v>
      </c>
      <c r="C233" s="23" t="s">
        <v>334</v>
      </c>
      <c r="D233" s="11" t="s">
        <v>341</v>
      </c>
      <c r="E233" s="11" t="s">
        <v>468</v>
      </c>
      <c r="F233" s="12">
        <f t="shared" si="16"/>
        <v>10.57</v>
      </c>
      <c r="G233" s="12">
        <f t="shared" si="17"/>
        <v>22</v>
      </c>
      <c r="H233" s="12"/>
      <c r="I233" s="12"/>
      <c r="J233" s="12"/>
      <c r="K233" s="12"/>
      <c r="L233" s="12"/>
      <c r="M233" s="12"/>
      <c r="N233" s="12"/>
      <c r="O233" s="12">
        <v>10.57</v>
      </c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>
        <v>22</v>
      </c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>
        <v>14.6</v>
      </c>
      <c r="BA233" s="12"/>
      <c r="BB233" s="12"/>
      <c r="BC233" s="12"/>
      <c r="BD233" s="12"/>
      <c r="BE233" s="12"/>
    </row>
    <row r="234" ht="40.5" customHeight="1" spans="1:57">
      <c r="A234" s="23"/>
      <c r="B234" s="23" t="s">
        <v>467</v>
      </c>
      <c r="C234" s="23" t="s">
        <v>334</v>
      </c>
      <c r="D234" s="11" t="s">
        <v>469</v>
      </c>
      <c r="E234" s="11" t="s">
        <v>468</v>
      </c>
      <c r="F234" s="12">
        <f t="shared" si="16"/>
        <v>31.5</v>
      </c>
      <c r="G234" s="12">
        <f t="shared" si="17"/>
        <v>31.5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>
        <v>31.5</v>
      </c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</row>
    <row r="235" ht="40.5" customHeight="1" spans="1:57">
      <c r="A235" s="23"/>
      <c r="B235" s="23" t="s">
        <v>467</v>
      </c>
      <c r="C235" s="23" t="s">
        <v>334</v>
      </c>
      <c r="D235" s="11" t="s">
        <v>470</v>
      </c>
      <c r="E235" s="11" t="s">
        <v>468</v>
      </c>
      <c r="F235" s="12">
        <f t="shared" si="16"/>
        <v>10.57</v>
      </c>
      <c r="G235" s="12">
        <f t="shared" si="17"/>
        <v>15.2</v>
      </c>
      <c r="H235" s="12">
        <v>10.57</v>
      </c>
      <c r="I235" s="12">
        <v>10.57</v>
      </c>
      <c r="J235" s="12">
        <v>10.57</v>
      </c>
      <c r="K235" s="12">
        <v>10.57</v>
      </c>
      <c r="L235" s="12"/>
      <c r="M235" s="12">
        <v>10.572</v>
      </c>
      <c r="N235" s="12">
        <v>10.57</v>
      </c>
      <c r="O235" s="12"/>
      <c r="P235" s="12">
        <v>10.57</v>
      </c>
      <c r="Q235" s="12"/>
      <c r="R235" s="12"/>
      <c r="S235" s="12"/>
      <c r="T235" s="12"/>
      <c r="U235" s="12"/>
      <c r="V235" s="12"/>
      <c r="W235" s="12"/>
      <c r="X235" s="12"/>
      <c r="Y235" s="12">
        <v>10.57</v>
      </c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>
        <v>12.16</v>
      </c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>
        <v>15.2</v>
      </c>
      <c r="AW235" s="12">
        <v>15.2</v>
      </c>
      <c r="AX235" s="12">
        <v>15.2</v>
      </c>
      <c r="AY235" s="12">
        <v>15.2</v>
      </c>
      <c r="AZ235" s="12"/>
      <c r="BA235" s="12">
        <v>15.2</v>
      </c>
      <c r="BB235" s="12">
        <v>15.2</v>
      </c>
      <c r="BC235" s="12"/>
      <c r="BD235" s="12"/>
      <c r="BE235" s="12"/>
    </row>
    <row r="236" ht="54" customHeight="1" spans="1:57">
      <c r="A236" s="23"/>
      <c r="B236" s="23" t="s">
        <v>467</v>
      </c>
      <c r="C236" s="23" t="s">
        <v>334</v>
      </c>
      <c r="D236" s="11" t="s">
        <v>470</v>
      </c>
      <c r="E236" s="11" t="s">
        <v>396</v>
      </c>
      <c r="F236" s="12">
        <f t="shared" si="16"/>
        <v>10.55</v>
      </c>
      <c r="G236" s="12">
        <f t="shared" si="17"/>
        <v>10.55</v>
      </c>
      <c r="H236" s="12"/>
      <c r="I236" s="12"/>
      <c r="J236" s="12"/>
      <c r="K236" s="12"/>
      <c r="L236" s="12">
        <v>10.55</v>
      </c>
      <c r="M236" s="12"/>
      <c r="N236" s="12"/>
      <c r="O236" s="12">
        <v>10.55</v>
      </c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>
        <v>10.55</v>
      </c>
      <c r="AB236" s="12">
        <v>10.55</v>
      </c>
      <c r="AC236" s="12"/>
      <c r="AD236" s="12"/>
      <c r="AE236" s="12">
        <v>10.55</v>
      </c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</row>
    <row r="237" ht="40.5" customHeight="1" spans="1:57">
      <c r="A237" s="23"/>
      <c r="B237" s="23" t="s">
        <v>467</v>
      </c>
      <c r="C237" s="23" t="s">
        <v>334</v>
      </c>
      <c r="D237" s="11" t="s">
        <v>341</v>
      </c>
      <c r="E237" s="11" t="s">
        <v>119</v>
      </c>
      <c r="F237" s="12">
        <f t="shared" si="16"/>
        <v>9.9</v>
      </c>
      <c r="G237" s="12">
        <f t="shared" si="17"/>
        <v>9.9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>
        <v>9.9</v>
      </c>
      <c r="AL237" s="12">
        <v>9.9</v>
      </c>
      <c r="AM237" s="12">
        <v>9.9</v>
      </c>
      <c r="AN237" s="12">
        <v>9.9</v>
      </c>
      <c r="AO237" s="12">
        <v>9.9</v>
      </c>
      <c r="AP237" s="12">
        <v>9.9</v>
      </c>
      <c r="AQ237" s="12">
        <v>9.9</v>
      </c>
      <c r="AR237" s="12">
        <v>9.9</v>
      </c>
      <c r="AS237" s="12">
        <v>9.9</v>
      </c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>
        <v>9.9</v>
      </c>
    </row>
    <row r="238" ht="40.5" customHeight="1" spans="1:57">
      <c r="A238" s="23"/>
      <c r="B238" s="23" t="s">
        <v>467</v>
      </c>
      <c r="C238" s="23" t="s">
        <v>334</v>
      </c>
      <c r="D238" s="11" t="s">
        <v>470</v>
      </c>
      <c r="E238" s="11" t="s">
        <v>119</v>
      </c>
      <c r="F238" s="12">
        <f t="shared" si="16"/>
        <v>10.57</v>
      </c>
      <c r="G238" s="12">
        <f t="shared" si="17"/>
        <v>12.16</v>
      </c>
      <c r="H238" s="12"/>
      <c r="I238" s="12"/>
      <c r="J238" s="12"/>
      <c r="K238" s="12"/>
      <c r="L238" s="12"/>
      <c r="M238" s="12"/>
      <c r="N238" s="12"/>
      <c r="O238" s="12">
        <v>10.57</v>
      </c>
      <c r="P238" s="12"/>
      <c r="Q238" s="12">
        <v>10.57</v>
      </c>
      <c r="R238" s="12"/>
      <c r="S238" s="12">
        <v>10.57</v>
      </c>
      <c r="T238" s="12"/>
      <c r="U238" s="12">
        <v>10.57</v>
      </c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>
        <v>12.16</v>
      </c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</row>
    <row r="239" ht="40.5" customHeight="1" spans="1:57">
      <c r="A239" s="19"/>
      <c r="B239" s="19" t="s">
        <v>467</v>
      </c>
      <c r="C239" s="19" t="s">
        <v>334</v>
      </c>
      <c r="D239" s="11" t="s">
        <v>471</v>
      </c>
      <c r="E239" s="11" t="s">
        <v>472</v>
      </c>
      <c r="F239" s="12">
        <f t="shared" si="16"/>
        <v>15.17</v>
      </c>
      <c r="G239" s="12">
        <f t="shared" si="17"/>
        <v>15.17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>
        <v>15.17</v>
      </c>
      <c r="U239" s="12"/>
      <c r="V239" s="12"/>
      <c r="W239" s="12">
        <v>15.17</v>
      </c>
      <c r="X239" s="12"/>
      <c r="Y239" s="12"/>
      <c r="Z239" s="12"/>
      <c r="AA239" s="12"/>
      <c r="AB239" s="12"/>
      <c r="AC239" s="12"/>
      <c r="AD239" s="12">
        <v>15.17</v>
      </c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</row>
    <row r="240" s="2" customFormat="1" ht="27" customHeight="1" spans="1:57">
      <c r="A240" s="14">
        <v>67</v>
      </c>
      <c r="B240" s="14" t="s">
        <v>473</v>
      </c>
      <c r="C240" s="14" t="s">
        <v>474</v>
      </c>
      <c r="D240" s="14" t="s">
        <v>475</v>
      </c>
      <c r="E240" s="14" t="s">
        <v>476</v>
      </c>
      <c r="F240" s="15">
        <f t="shared" si="16"/>
        <v>19.4</v>
      </c>
      <c r="G240" s="15">
        <f t="shared" si="17"/>
        <v>22</v>
      </c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>
        <v>22</v>
      </c>
      <c r="AL240" s="15">
        <v>22</v>
      </c>
      <c r="AM240" s="15">
        <v>22</v>
      </c>
      <c r="AN240" s="15">
        <v>22</v>
      </c>
      <c r="AO240" s="15">
        <v>22</v>
      </c>
      <c r="AP240" s="15">
        <v>22</v>
      </c>
      <c r="AQ240" s="15">
        <v>22</v>
      </c>
      <c r="AR240" s="15">
        <v>22</v>
      </c>
      <c r="AS240" s="15">
        <v>22</v>
      </c>
      <c r="AT240" s="15"/>
      <c r="AU240" s="15"/>
      <c r="AV240" s="15">
        <v>19.9</v>
      </c>
      <c r="AW240" s="15">
        <v>19.4</v>
      </c>
      <c r="AX240" s="15"/>
      <c r="AY240" s="15"/>
      <c r="AZ240" s="15">
        <v>20.2</v>
      </c>
      <c r="BA240" s="15">
        <v>20.2</v>
      </c>
      <c r="BB240" s="15"/>
      <c r="BC240" s="15"/>
      <c r="BD240" s="15"/>
      <c r="BE240" s="15">
        <v>20</v>
      </c>
    </row>
    <row r="241" s="2" customFormat="1" ht="27" customHeight="1" spans="1:57">
      <c r="A241" s="16"/>
      <c r="B241" s="16"/>
      <c r="C241" s="16"/>
      <c r="D241" s="14" t="s">
        <v>477</v>
      </c>
      <c r="E241" s="14" t="s">
        <v>476</v>
      </c>
      <c r="F241" s="15">
        <f t="shared" si="16"/>
        <v>44.8</v>
      </c>
      <c r="G241" s="15">
        <f t="shared" si="17"/>
        <v>44.8</v>
      </c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>
        <v>44.8</v>
      </c>
      <c r="AL241" s="15">
        <v>44.8</v>
      </c>
      <c r="AM241" s="15">
        <v>44.8</v>
      </c>
      <c r="AN241" s="15">
        <v>44.8</v>
      </c>
      <c r="AO241" s="15">
        <v>44.8</v>
      </c>
      <c r="AP241" s="15">
        <v>44.8</v>
      </c>
      <c r="AQ241" s="15">
        <v>44.8</v>
      </c>
      <c r="AR241" s="15">
        <v>44.8</v>
      </c>
      <c r="AS241" s="15">
        <v>44.8</v>
      </c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</row>
    <row r="242" s="2" customFormat="1" ht="27" customHeight="1" spans="1:57">
      <c r="A242" s="17"/>
      <c r="B242" s="17"/>
      <c r="C242" s="17"/>
      <c r="D242" s="14" t="s">
        <v>478</v>
      </c>
      <c r="E242" s="14" t="s">
        <v>476</v>
      </c>
      <c r="F242" s="15">
        <f t="shared" si="16"/>
        <v>36.54</v>
      </c>
      <c r="G242" s="15">
        <f t="shared" si="17"/>
        <v>36.54</v>
      </c>
      <c r="H242" s="15">
        <v>36.54</v>
      </c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>
        <v>36.54</v>
      </c>
      <c r="AB242" s="15">
        <v>36.54</v>
      </c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</row>
    <row r="243" ht="27" customHeight="1" spans="1:57">
      <c r="A243" s="11">
        <v>68</v>
      </c>
      <c r="B243" s="11" t="s">
        <v>479</v>
      </c>
      <c r="C243" s="11" t="s">
        <v>139</v>
      </c>
      <c r="D243" s="11" t="s">
        <v>480</v>
      </c>
      <c r="E243" s="11" t="s">
        <v>481</v>
      </c>
      <c r="F243" s="12">
        <f t="shared" si="16"/>
        <v>26.75</v>
      </c>
      <c r="G243" s="12">
        <f t="shared" si="17"/>
        <v>26.75</v>
      </c>
      <c r="H243" s="12"/>
      <c r="I243" s="12"/>
      <c r="J243" s="12">
        <v>26.75</v>
      </c>
      <c r="K243" s="12"/>
      <c r="L243" s="12"/>
      <c r="M243" s="12">
        <v>26.75</v>
      </c>
      <c r="N243" s="12"/>
      <c r="O243" s="12">
        <v>26.75</v>
      </c>
      <c r="P243" s="12"/>
      <c r="Q243" s="12"/>
      <c r="R243" s="12"/>
      <c r="S243" s="12"/>
      <c r="T243" s="12"/>
      <c r="U243" s="12">
        <v>26.75</v>
      </c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</row>
    <row r="244" ht="27" customHeight="1" spans="1:57">
      <c r="A244" s="9"/>
      <c r="B244" s="9"/>
      <c r="C244" s="9"/>
      <c r="D244" s="11" t="s">
        <v>143</v>
      </c>
      <c r="E244" s="11" t="s">
        <v>481</v>
      </c>
      <c r="F244" s="12">
        <f t="shared" si="16"/>
        <v>26.75</v>
      </c>
      <c r="G244" s="12">
        <f t="shared" si="17"/>
        <v>26.75</v>
      </c>
      <c r="H244" s="12">
        <v>26.75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</row>
    <row r="245" ht="40.5" customHeight="1" spans="1:57">
      <c r="A245" s="13"/>
      <c r="B245" s="13"/>
      <c r="C245" s="13"/>
      <c r="D245" s="11" t="s">
        <v>480</v>
      </c>
      <c r="E245" s="11" t="s">
        <v>482</v>
      </c>
      <c r="F245" s="12">
        <f t="shared" si="16"/>
        <v>18.14</v>
      </c>
      <c r="G245" s="12">
        <f t="shared" si="17"/>
        <v>18.14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>
        <v>18.14</v>
      </c>
      <c r="S245" s="12"/>
      <c r="T245" s="12">
        <v>18.14</v>
      </c>
      <c r="U245" s="12"/>
      <c r="V245" s="12"/>
      <c r="W245" s="12"/>
      <c r="X245" s="12"/>
      <c r="Y245" s="12"/>
      <c r="Z245" s="12"/>
      <c r="AA245" s="12">
        <v>18.14</v>
      </c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</row>
    <row r="246" s="2" customFormat="1" ht="40.5" customHeight="1" spans="1:57">
      <c r="A246" s="14">
        <v>69</v>
      </c>
      <c r="B246" s="14" t="s">
        <v>483</v>
      </c>
      <c r="C246" s="14" t="s">
        <v>90</v>
      </c>
      <c r="D246" s="14" t="s">
        <v>484</v>
      </c>
      <c r="E246" s="14" t="s">
        <v>387</v>
      </c>
      <c r="F246" s="15">
        <f t="shared" si="16"/>
        <v>39.8</v>
      </c>
      <c r="G246" s="15">
        <f t="shared" si="17"/>
        <v>39.8</v>
      </c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>
        <v>39.8</v>
      </c>
      <c r="AU246" s="15">
        <v>39.8</v>
      </c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</row>
    <row r="247" s="2" customFormat="1" ht="54" customHeight="1" spans="1:57">
      <c r="A247" s="16"/>
      <c r="B247" s="16"/>
      <c r="C247" s="16"/>
      <c r="D247" s="14" t="s">
        <v>485</v>
      </c>
      <c r="E247" s="14" t="s">
        <v>486</v>
      </c>
      <c r="F247" s="15">
        <f t="shared" si="16"/>
        <v>4.17</v>
      </c>
      <c r="G247" s="15">
        <f t="shared" si="17"/>
        <v>4.17</v>
      </c>
      <c r="H247" s="15">
        <v>4.17</v>
      </c>
      <c r="I247" s="15">
        <v>4.17</v>
      </c>
      <c r="J247" s="15">
        <v>4.17</v>
      </c>
      <c r="K247" s="15"/>
      <c r="L247" s="15">
        <v>4.17</v>
      </c>
      <c r="M247" s="15">
        <v>4.17</v>
      </c>
      <c r="N247" s="15">
        <v>4.17</v>
      </c>
      <c r="O247" s="15"/>
      <c r="P247" s="15">
        <v>4.17</v>
      </c>
      <c r="Q247" s="15">
        <v>4.17</v>
      </c>
      <c r="R247" s="15">
        <v>4.17</v>
      </c>
      <c r="S247" s="15">
        <v>4.17</v>
      </c>
      <c r="T247" s="15"/>
      <c r="U247" s="15">
        <v>4.17</v>
      </c>
      <c r="V247" s="15"/>
      <c r="W247" s="15">
        <v>4.17</v>
      </c>
      <c r="X247" s="15"/>
      <c r="Y247" s="15">
        <v>4.17</v>
      </c>
      <c r="Z247" s="15"/>
      <c r="AA247" s="15"/>
      <c r="AB247" s="15"/>
      <c r="AC247" s="15"/>
      <c r="AD247" s="15">
        <v>4.17</v>
      </c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</row>
    <row r="248" s="2" customFormat="1" ht="40.5" customHeight="1" spans="1:57">
      <c r="A248" s="16"/>
      <c r="B248" s="16"/>
      <c r="C248" s="16"/>
      <c r="D248" s="14" t="s">
        <v>100</v>
      </c>
      <c r="E248" s="14" t="s">
        <v>487</v>
      </c>
      <c r="F248" s="15">
        <f t="shared" si="16"/>
        <v>14.5</v>
      </c>
      <c r="G248" s="15">
        <f t="shared" si="17"/>
        <v>18.4</v>
      </c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>
        <v>18.4</v>
      </c>
      <c r="AH248" s="15"/>
      <c r="AI248" s="15"/>
      <c r="AJ248" s="15"/>
      <c r="AK248" s="15">
        <v>16</v>
      </c>
      <c r="AL248" s="15">
        <v>16</v>
      </c>
      <c r="AM248" s="15">
        <v>16</v>
      </c>
      <c r="AN248" s="15">
        <v>16</v>
      </c>
      <c r="AO248" s="15">
        <v>16</v>
      </c>
      <c r="AP248" s="15">
        <v>16</v>
      </c>
      <c r="AQ248" s="15">
        <v>16</v>
      </c>
      <c r="AR248" s="15">
        <v>16</v>
      </c>
      <c r="AS248" s="15">
        <v>16</v>
      </c>
      <c r="AT248" s="15">
        <v>17</v>
      </c>
      <c r="AU248" s="15">
        <v>17</v>
      </c>
      <c r="AV248" s="15"/>
      <c r="AW248" s="15"/>
      <c r="AX248" s="15"/>
      <c r="AY248" s="15">
        <v>16</v>
      </c>
      <c r="AZ248" s="15">
        <v>14.8</v>
      </c>
      <c r="BA248" s="15">
        <v>16.8</v>
      </c>
      <c r="BB248" s="15">
        <v>16</v>
      </c>
      <c r="BC248" s="15">
        <v>16</v>
      </c>
      <c r="BD248" s="15"/>
      <c r="BE248" s="15">
        <v>14.5</v>
      </c>
    </row>
    <row r="249" s="2" customFormat="1" ht="40.5" customHeight="1" spans="1:57">
      <c r="A249" s="16"/>
      <c r="B249" s="16"/>
      <c r="C249" s="16"/>
      <c r="D249" s="14" t="s">
        <v>100</v>
      </c>
      <c r="E249" s="14" t="s">
        <v>488</v>
      </c>
      <c r="F249" s="15">
        <f t="shared" si="16"/>
        <v>2.07</v>
      </c>
      <c r="G249" s="15">
        <f t="shared" si="17"/>
        <v>2.07</v>
      </c>
      <c r="H249" s="15"/>
      <c r="I249" s="15"/>
      <c r="J249" s="15"/>
      <c r="K249" s="15"/>
      <c r="L249" s="15"/>
      <c r="M249" s="15"/>
      <c r="N249" s="15"/>
      <c r="O249" s="15">
        <v>2.07</v>
      </c>
      <c r="P249" s="15"/>
      <c r="Q249" s="15"/>
      <c r="R249" s="15"/>
      <c r="S249" s="15"/>
      <c r="T249" s="15">
        <v>2.07</v>
      </c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</row>
    <row r="250" s="2" customFormat="1" ht="40.5" customHeight="1" spans="1:57">
      <c r="A250" s="17"/>
      <c r="B250" s="17"/>
      <c r="C250" s="17"/>
      <c r="D250" s="14" t="s">
        <v>485</v>
      </c>
      <c r="E250" s="14" t="s">
        <v>489</v>
      </c>
      <c r="F250" s="15">
        <f t="shared" si="16"/>
        <v>9.26</v>
      </c>
      <c r="G250" s="15">
        <f t="shared" si="17"/>
        <v>9.26</v>
      </c>
      <c r="H250" s="15"/>
      <c r="I250" s="15"/>
      <c r="J250" s="15"/>
      <c r="K250" s="15"/>
      <c r="L250" s="15"/>
      <c r="M250" s="15"/>
      <c r="N250" s="15"/>
      <c r="O250" s="15">
        <v>9.26</v>
      </c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>
        <v>9.26</v>
      </c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</row>
    <row r="251" s="1" customFormat="1" ht="40.5" customHeight="1" spans="1:57">
      <c r="A251" s="11">
        <v>70</v>
      </c>
      <c r="B251" s="11" t="s">
        <v>490</v>
      </c>
      <c r="C251" s="11" t="s">
        <v>491</v>
      </c>
      <c r="D251" s="11" t="s">
        <v>492</v>
      </c>
      <c r="E251" s="11" t="s">
        <v>493</v>
      </c>
      <c r="F251" s="12">
        <f t="shared" si="16"/>
        <v>9.6</v>
      </c>
      <c r="G251" s="12">
        <f t="shared" si="17"/>
        <v>11.5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>
        <v>10.5</v>
      </c>
      <c r="AL251" s="12">
        <v>10.5</v>
      </c>
      <c r="AM251" s="12">
        <v>10.5</v>
      </c>
      <c r="AN251" s="12">
        <v>10.5</v>
      </c>
      <c r="AO251" s="12">
        <v>10.5</v>
      </c>
      <c r="AP251" s="12">
        <v>10.5</v>
      </c>
      <c r="AQ251" s="12">
        <v>10.5</v>
      </c>
      <c r="AR251" s="12">
        <v>10.5</v>
      </c>
      <c r="AS251" s="12">
        <v>10.5</v>
      </c>
      <c r="AT251" s="12"/>
      <c r="AU251" s="12"/>
      <c r="AV251" s="12">
        <v>9.6</v>
      </c>
      <c r="AW251" s="12"/>
      <c r="AX251" s="12">
        <v>9.6</v>
      </c>
      <c r="AY251" s="12">
        <v>9.6</v>
      </c>
      <c r="AZ251" s="12"/>
      <c r="BA251" s="12">
        <v>11.5</v>
      </c>
      <c r="BB251" s="12">
        <v>11.5</v>
      </c>
      <c r="BC251" s="12"/>
      <c r="BD251" s="12"/>
      <c r="BE251" s="12"/>
    </row>
    <row r="252" s="1" customFormat="1" ht="40.5" customHeight="1" spans="1:57">
      <c r="A252" s="9"/>
      <c r="B252" s="9"/>
      <c r="C252" s="9"/>
      <c r="D252" s="11" t="s">
        <v>494</v>
      </c>
      <c r="E252" s="11" t="s">
        <v>495</v>
      </c>
      <c r="F252" s="12">
        <f t="shared" si="16"/>
        <v>19.62</v>
      </c>
      <c r="G252" s="12">
        <f t="shared" si="17"/>
        <v>25.5</v>
      </c>
      <c r="H252" s="12"/>
      <c r="I252" s="12"/>
      <c r="J252" s="12"/>
      <c r="K252" s="12"/>
      <c r="L252" s="12"/>
      <c r="M252" s="12"/>
      <c r="N252" s="12"/>
      <c r="O252" s="12">
        <v>19.62</v>
      </c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>
        <v>25.5</v>
      </c>
      <c r="AL252" s="12">
        <v>25.5</v>
      </c>
      <c r="AM252" s="12">
        <v>25.5</v>
      </c>
      <c r="AN252" s="12">
        <v>25.5</v>
      </c>
      <c r="AO252" s="12">
        <v>25.5</v>
      </c>
      <c r="AP252" s="12">
        <v>25.5</v>
      </c>
      <c r="AQ252" s="12">
        <v>25.5</v>
      </c>
      <c r="AR252" s="12">
        <v>25.5</v>
      </c>
      <c r="AS252" s="12">
        <v>25.5</v>
      </c>
      <c r="AT252" s="12">
        <v>25</v>
      </c>
      <c r="AU252" s="12">
        <v>25</v>
      </c>
      <c r="AV252" s="12">
        <v>25</v>
      </c>
      <c r="AW252" s="12">
        <v>20.8</v>
      </c>
      <c r="AX252" s="12">
        <v>24.5</v>
      </c>
      <c r="AY252" s="12">
        <v>25</v>
      </c>
      <c r="AZ252" s="12">
        <v>25</v>
      </c>
      <c r="BA252" s="12">
        <v>25</v>
      </c>
      <c r="BB252" s="12">
        <v>25</v>
      </c>
      <c r="BC252" s="12"/>
      <c r="BD252" s="12">
        <v>25</v>
      </c>
      <c r="BE252" s="12"/>
    </row>
    <row r="253" s="1" customFormat="1" ht="54" customHeight="1" spans="1:57">
      <c r="A253" s="9"/>
      <c r="B253" s="9"/>
      <c r="C253" s="9"/>
      <c r="D253" s="11" t="s">
        <v>496</v>
      </c>
      <c r="E253" s="11" t="s">
        <v>497</v>
      </c>
      <c r="F253" s="12">
        <f t="shared" si="16"/>
        <v>31</v>
      </c>
      <c r="G253" s="12">
        <f t="shared" si="17"/>
        <v>31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>
        <v>31</v>
      </c>
      <c r="AL253" s="12">
        <v>31</v>
      </c>
      <c r="AM253" s="12">
        <v>31</v>
      </c>
      <c r="AN253" s="12">
        <v>31</v>
      </c>
      <c r="AO253" s="12">
        <v>31</v>
      </c>
      <c r="AP253" s="12">
        <v>31</v>
      </c>
      <c r="AQ253" s="12">
        <v>31</v>
      </c>
      <c r="AR253" s="12">
        <v>31</v>
      </c>
      <c r="AS253" s="12">
        <v>31</v>
      </c>
      <c r="AT253" s="12"/>
      <c r="AU253" s="12"/>
      <c r="AV253" s="12"/>
      <c r="AW253" s="12">
        <v>31</v>
      </c>
      <c r="AX253" s="12">
        <v>31</v>
      </c>
      <c r="AY253" s="12"/>
      <c r="AZ253" s="12"/>
      <c r="BA253" s="12"/>
      <c r="BB253" s="12">
        <v>31</v>
      </c>
      <c r="BC253" s="12"/>
      <c r="BD253" s="12"/>
      <c r="BE253" s="12"/>
    </row>
    <row r="254" s="1" customFormat="1" ht="81" customHeight="1" spans="1:57">
      <c r="A254" s="9"/>
      <c r="B254" s="9"/>
      <c r="C254" s="9"/>
      <c r="D254" s="11" t="s">
        <v>492</v>
      </c>
      <c r="E254" s="11" t="s">
        <v>498</v>
      </c>
      <c r="F254" s="12">
        <f t="shared" si="16"/>
        <v>18.5</v>
      </c>
      <c r="G254" s="12">
        <f t="shared" si="17"/>
        <v>18.5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>
        <v>18.5</v>
      </c>
    </row>
    <row r="255" ht="40.5" customHeight="1" spans="1:57">
      <c r="A255" s="9"/>
      <c r="B255" s="9"/>
      <c r="C255" s="9"/>
      <c r="D255" s="11" t="s">
        <v>494</v>
      </c>
      <c r="E255" s="11" t="s">
        <v>395</v>
      </c>
      <c r="F255" s="12">
        <f t="shared" si="16"/>
        <v>25.9</v>
      </c>
      <c r="G255" s="12">
        <f t="shared" si="17"/>
        <v>25.9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>
        <v>25.9</v>
      </c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</row>
    <row r="256" ht="27" customHeight="1" spans="1:57">
      <c r="A256" s="13"/>
      <c r="B256" s="13"/>
      <c r="C256" s="13"/>
      <c r="D256" s="30" t="s">
        <v>494</v>
      </c>
      <c r="E256" s="30" t="s">
        <v>499</v>
      </c>
      <c r="F256" s="12">
        <f t="shared" si="16"/>
        <v>3.29</v>
      </c>
      <c r="G256" s="12">
        <f t="shared" si="17"/>
        <v>3.29</v>
      </c>
      <c r="H256" s="12">
        <v>3.29</v>
      </c>
      <c r="I256" s="12">
        <v>3.29</v>
      </c>
      <c r="J256" s="12">
        <v>3.29</v>
      </c>
      <c r="K256" s="12">
        <v>3.29</v>
      </c>
      <c r="L256" s="12"/>
      <c r="M256" s="12">
        <v>3.29</v>
      </c>
      <c r="N256" s="12"/>
      <c r="O256" s="12"/>
      <c r="P256" s="12">
        <v>3.29</v>
      </c>
      <c r="Q256" s="12">
        <v>3.29</v>
      </c>
      <c r="R256" s="12">
        <v>3.29</v>
      </c>
      <c r="S256" s="12">
        <v>3.29</v>
      </c>
      <c r="T256" s="12">
        <v>3.29</v>
      </c>
      <c r="U256" s="12"/>
      <c r="V256" s="12"/>
      <c r="W256" s="12"/>
      <c r="X256" s="12"/>
      <c r="Y256" s="12">
        <v>3.29</v>
      </c>
      <c r="Z256" s="12"/>
      <c r="AA256" s="24">
        <v>3.29</v>
      </c>
      <c r="AB256" s="12"/>
      <c r="AC256" s="12">
        <v>3.29</v>
      </c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</row>
    <row r="257" s="2" customFormat="1" ht="67.5" customHeight="1" spans="1:57">
      <c r="A257" s="14">
        <v>71</v>
      </c>
      <c r="B257" s="14" t="s">
        <v>500</v>
      </c>
      <c r="C257" s="14" t="s">
        <v>501</v>
      </c>
      <c r="D257" s="14" t="s">
        <v>502</v>
      </c>
      <c r="E257" s="14" t="s">
        <v>503</v>
      </c>
      <c r="F257" s="15">
        <f t="shared" si="16"/>
        <v>4.6</v>
      </c>
      <c r="G257" s="15">
        <f t="shared" si="17"/>
        <v>4.6</v>
      </c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>
        <v>4.6</v>
      </c>
    </row>
    <row r="258" s="2" customFormat="1" ht="40.5" customHeight="1" spans="1:57">
      <c r="A258" s="16"/>
      <c r="B258" s="16"/>
      <c r="C258" s="16"/>
      <c r="D258" s="14" t="s">
        <v>502</v>
      </c>
      <c r="E258" s="14" t="s">
        <v>504</v>
      </c>
      <c r="F258" s="15">
        <f t="shared" si="16"/>
        <v>8.21</v>
      </c>
      <c r="G258" s="15">
        <f t="shared" si="17"/>
        <v>19.55</v>
      </c>
      <c r="H258" s="15">
        <v>8.21</v>
      </c>
      <c r="I258" s="15">
        <v>8.21</v>
      </c>
      <c r="J258" s="15">
        <v>8.21</v>
      </c>
      <c r="K258" s="15">
        <v>8.38</v>
      </c>
      <c r="L258" s="15"/>
      <c r="M258" s="15">
        <v>8.21</v>
      </c>
      <c r="N258" s="15">
        <v>8.21</v>
      </c>
      <c r="O258" s="15">
        <v>8.21</v>
      </c>
      <c r="P258" s="15">
        <v>8.21</v>
      </c>
      <c r="Q258" s="15">
        <v>8.21</v>
      </c>
      <c r="R258" s="15">
        <v>8.21</v>
      </c>
      <c r="S258" s="15">
        <v>8.21</v>
      </c>
      <c r="T258" s="15">
        <v>8.21</v>
      </c>
      <c r="U258" s="15">
        <v>8.21</v>
      </c>
      <c r="V258" s="15">
        <v>8.21</v>
      </c>
      <c r="W258" s="15">
        <v>8.21</v>
      </c>
      <c r="X258" s="15"/>
      <c r="Y258" s="15">
        <v>8.21</v>
      </c>
      <c r="Z258" s="15"/>
      <c r="AA258" s="15"/>
      <c r="AB258" s="15"/>
      <c r="AC258" s="15">
        <v>8.38</v>
      </c>
      <c r="AD258" s="15"/>
      <c r="AE258" s="15"/>
      <c r="AF258" s="15">
        <v>8.3</v>
      </c>
      <c r="AG258" s="15"/>
      <c r="AH258" s="15">
        <v>8.21</v>
      </c>
      <c r="AI258" s="15">
        <v>8.21</v>
      </c>
      <c r="AJ258" s="15">
        <v>19.55</v>
      </c>
      <c r="AK258" s="15">
        <v>9.9</v>
      </c>
      <c r="AL258" s="15">
        <v>9.9</v>
      </c>
      <c r="AM258" s="15">
        <v>9.9</v>
      </c>
      <c r="AN258" s="15">
        <v>9.9</v>
      </c>
      <c r="AO258" s="15">
        <v>9.9</v>
      </c>
      <c r="AP258" s="15">
        <v>9.9</v>
      </c>
      <c r="AQ258" s="15">
        <v>9.9</v>
      </c>
      <c r="AR258" s="15">
        <v>9.9</v>
      </c>
      <c r="AS258" s="15">
        <v>9.9</v>
      </c>
      <c r="AT258" s="15">
        <v>14.5</v>
      </c>
      <c r="AU258" s="15">
        <v>14.5</v>
      </c>
      <c r="AV258" s="15">
        <v>8.5</v>
      </c>
      <c r="AW258" s="15">
        <v>8.5</v>
      </c>
      <c r="AX258" s="15">
        <v>9.9</v>
      </c>
      <c r="AY258" s="15">
        <v>8.5</v>
      </c>
      <c r="AZ258" s="15"/>
      <c r="BA258" s="15">
        <v>9.9</v>
      </c>
      <c r="BB258" s="15"/>
      <c r="BC258" s="15"/>
      <c r="BD258" s="15"/>
      <c r="BE258" s="15">
        <v>10.5</v>
      </c>
    </row>
    <row r="259" s="2" customFormat="1" ht="40.5" customHeight="1" spans="1:57">
      <c r="A259" s="17"/>
      <c r="B259" s="17"/>
      <c r="C259" s="17"/>
      <c r="D259" s="14" t="s">
        <v>502</v>
      </c>
      <c r="E259" s="14" t="s">
        <v>505</v>
      </c>
      <c r="F259" s="15">
        <f t="shared" si="16"/>
        <v>8.45</v>
      </c>
      <c r="G259" s="15">
        <f t="shared" si="17"/>
        <v>11</v>
      </c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>
        <v>11</v>
      </c>
      <c r="U259" s="15"/>
      <c r="V259" s="15"/>
      <c r="W259" s="15"/>
      <c r="X259" s="15"/>
      <c r="Y259" s="15"/>
      <c r="Z259" s="15"/>
      <c r="AA259" s="15"/>
      <c r="AB259" s="15">
        <v>8.45</v>
      </c>
      <c r="AC259" s="15"/>
      <c r="AD259" s="15">
        <v>11</v>
      </c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</row>
    <row r="260" s="1" customFormat="1" ht="40.5" customHeight="1" spans="1:57">
      <c r="A260" s="11">
        <v>72</v>
      </c>
      <c r="B260" s="11" t="s">
        <v>506</v>
      </c>
      <c r="C260" s="11" t="s">
        <v>179</v>
      </c>
      <c r="D260" s="11" t="s">
        <v>182</v>
      </c>
      <c r="E260" s="11" t="s">
        <v>507</v>
      </c>
      <c r="F260" s="12">
        <f t="shared" si="16"/>
        <v>5.88</v>
      </c>
      <c r="G260" s="12">
        <f t="shared" si="17"/>
        <v>5.88</v>
      </c>
      <c r="H260" s="12"/>
      <c r="I260" s="12"/>
      <c r="J260" s="12"/>
      <c r="K260" s="12"/>
      <c r="L260" s="12"/>
      <c r="M260" s="12"/>
      <c r="N260" s="12"/>
      <c r="O260" s="12">
        <v>5.88</v>
      </c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>
        <v>5.88</v>
      </c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</row>
    <row r="261" ht="54" customHeight="1" spans="1:57">
      <c r="A261" s="9"/>
      <c r="B261" s="9"/>
      <c r="C261" s="9"/>
      <c r="D261" s="11" t="s">
        <v>182</v>
      </c>
      <c r="E261" s="11" t="s">
        <v>508</v>
      </c>
      <c r="F261" s="12">
        <f t="shared" si="16"/>
        <v>4.18</v>
      </c>
      <c r="G261" s="12">
        <f t="shared" si="17"/>
        <v>4.18</v>
      </c>
      <c r="H261" s="12"/>
      <c r="I261" s="12"/>
      <c r="J261" s="12"/>
      <c r="K261" s="12"/>
      <c r="L261" s="12"/>
      <c r="M261" s="12"/>
      <c r="N261" s="12"/>
      <c r="O261" s="12"/>
      <c r="P261" s="12">
        <v>4.18</v>
      </c>
      <c r="Q261" s="12"/>
      <c r="R261" s="12"/>
      <c r="S261" s="12"/>
      <c r="T261" s="12">
        <v>4.18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</row>
    <row r="262" ht="40.5" customHeight="1" spans="1:57">
      <c r="A262" s="9"/>
      <c r="B262" s="9"/>
      <c r="C262" s="9"/>
      <c r="D262" s="11" t="s">
        <v>509</v>
      </c>
      <c r="E262" s="11" t="s">
        <v>510</v>
      </c>
      <c r="F262" s="12">
        <f t="shared" si="16"/>
        <v>4.49</v>
      </c>
      <c r="G262" s="12">
        <f t="shared" si="17"/>
        <v>28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>
        <v>4.49</v>
      </c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>
        <v>28</v>
      </c>
      <c r="AU262" s="12">
        <v>28</v>
      </c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</row>
    <row r="263" s="1" customFormat="1" ht="40.5" customHeight="1" spans="1:57">
      <c r="A263" s="9"/>
      <c r="B263" s="9"/>
      <c r="C263" s="9"/>
      <c r="D263" s="11" t="s">
        <v>182</v>
      </c>
      <c r="E263" s="11" t="s">
        <v>511</v>
      </c>
      <c r="F263" s="12">
        <f t="shared" si="16"/>
        <v>23</v>
      </c>
      <c r="G263" s="12">
        <f t="shared" si="17"/>
        <v>27.6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>
        <v>27.6</v>
      </c>
      <c r="AH263" s="12"/>
      <c r="AI263" s="12"/>
      <c r="AJ263" s="12"/>
      <c r="AK263" s="12">
        <v>25</v>
      </c>
      <c r="AL263" s="12">
        <v>25</v>
      </c>
      <c r="AM263" s="12">
        <v>25</v>
      </c>
      <c r="AN263" s="12">
        <v>25</v>
      </c>
      <c r="AO263" s="12">
        <v>25</v>
      </c>
      <c r="AP263" s="12">
        <v>25</v>
      </c>
      <c r="AQ263" s="12">
        <v>25</v>
      </c>
      <c r="AR263" s="12">
        <v>25</v>
      </c>
      <c r="AS263" s="12">
        <v>25</v>
      </c>
      <c r="AT263" s="12">
        <v>25</v>
      </c>
      <c r="AU263" s="12">
        <v>25</v>
      </c>
      <c r="AV263" s="12">
        <v>25</v>
      </c>
      <c r="AW263" s="12">
        <v>25</v>
      </c>
      <c r="AX263" s="12"/>
      <c r="AY263" s="12"/>
      <c r="AZ263" s="12">
        <v>23.3</v>
      </c>
      <c r="BA263" s="12">
        <v>25</v>
      </c>
      <c r="BB263" s="12"/>
      <c r="BC263" s="12"/>
      <c r="BD263" s="12"/>
      <c r="BE263" s="12">
        <v>23</v>
      </c>
    </row>
    <row r="264" s="1" customFormat="1" ht="40.5" customHeight="1" spans="1:57">
      <c r="A264" s="9"/>
      <c r="B264" s="9"/>
      <c r="C264" s="9"/>
      <c r="D264" s="11" t="s">
        <v>512</v>
      </c>
      <c r="E264" s="11" t="s">
        <v>511</v>
      </c>
      <c r="F264" s="12">
        <f t="shared" si="16"/>
        <v>27.8</v>
      </c>
      <c r="G264" s="12">
        <f t="shared" si="17"/>
        <v>33.2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>
        <v>33</v>
      </c>
      <c r="AL264" s="12">
        <v>33</v>
      </c>
      <c r="AM264" s="12">
        <v>33</v>
      </c>
      <c r="AN264" s="12">
        <v>33</v>
      </c>
      <c r="AO264" s="12">
        <v>33</v>
      </c>
      <c r="AP264" s="12">
        <v>33</v>
      </c>
      <c r="AQ264" s="12">
        <v>33</v>
      </c>
      <c r="AR264" s="12">
        <v>33</v>
      </c>
      <c r="AS264" s="12">
        <v>33</v>
      </c>
      <c r="AT264" s="12">
        <v>33</v>
      </c>
      <c r="AU264" s="12">
        <v>33</v>
      </c>
      <c r="AV264" s="12">
        <v>33</v>
      </c>
      <c r="AW264" s="12">
        <v>33.2</v>
      </c>
      <c r="AX264" s="12">
        <v>33.2</v>
      </c>
      <c r="AY264" s="12">
        <v>28.8</v>
      </c>
      <c r="AZ264" s="12">
        <v>30</v>
      </c>
      <c r="BA264" s="12">
        <v>33.2</v>
      </c>
      <c r="BB264" s="12">
        <v>33.2</v>
      </c>
      <c r="BC264" s="12">
        <v>27.8</v>
      </c>
      <c r="BD264" s="12">
        <v>27.8</v>
      </c>
      <c r="BE264" s="12">
        <v>29.9</v>
      </c>
    </row>
    <row r="265" s="1" customFormat="1" ht="40.5" customHeight="1" spans="1:57">
      <c r="A265" s="9"/>
      <c r="B265" s="9"/>
      <c r="C265" s="9"/>
      <c r="D265" s="11" t="s">
        <v>182</v>
      </c>
      <c r="E265" s="11" t="s">
        <v>513</v>
      </c>
      <c r="F265" s="12">
        <f t="shared" si="16"/>
        <v>4.67</v>
      </c>
      <c r="G265" s="12">
        <f t="shared" si="17"/>
        <v>4.67</v>
      </c>
      <c r="H265" s="12">
        <v>4.67</v>
      </c>
      <c r="I265" s="12">
        <v>4.67</v>
      </c>
      <c r="J265" s="12">
        <v>4.67</v>
      </c>
      <c r="K265" s="12">
        <v>4.67</v>
      </c>
      <c r="L265" s="12">
        <v>4.67</v>
      </c>
      <c r="M265" s="12">
        <v>4.67</v>
      </c>
      <c r="N265" s="12">
        <v>4.67</v>
      </c>
      <c r="O265" s="12">
        <v>4.67</v>
      </c>
      <c r="P265" s="12"/>
      <c r="Q265" s="12">
        <v>4.67</v>
      </c>
      <c r="R265" s="12">
        <v>4.67</v>
      </c>
      <c r="S265" s="12">
        <v>4.67</v>
      </c>
      <c r="T265" s="12"/>
      <c r="U265" s="12">
        <v>4.67</v>
      </c>
      <c r="V265" s="12"/>
      <c r="W265" s="12">
        <v>4.67</v>
      </c>
      <c r="X265" s="12"/>
      <c r="Y265" s="12">
        <v>4.67</v>
      </c>
      <c r="Z265" s="12"/>
      <c r="AA265" s="12"/>
      <c r="AB265" s="12">
        <v>4.67</v>
      </c>
      <c r="AC265" s="12"/>
      <c r="AD265" s="12">
        <v>4.67</v>
      </c>
      <c r="AE265" s="12"/>
      <c r="AF265" s="12"/>
      <c r="AG265" s="12"/>
      <c r="AH265" s="12">
        <v>4.67</v>
      </c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</row>
    <row r="266" s="1" customFormat="1" ht="40.5" customHeight="1" spans="1:57">
      <c r="A266" s="13"/>
      <c r="B266" s="13"/>
      <c r="C266" s="13"/>
      <c r="D266" s="11" t="s">
        <v>182</v>
      </c>
      <c r="E266" s="11" t="s">
        <v>514</v>
      </c>
      <c r="F266" s="12">
        <f t="shared" si="16"/>
        <v>3.97</v>
      </c>
      <c r="G266" s="12">
        <f t="shared" si="17"/>
        <v>3.97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>
        <v>3.97</v>
      </c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</row>
    <row r="267" s="2" customFormat="1" ht="40.5" customHeight="1" spans="1:57">
      <c r="A267" s="14">
        <v>73</v>
      </c>
      <c r="B267" s="14" t="s">
        <v>515</v>
      </c>
      <c r="C267" s="14" t="s">
        <v>436</v>
      </c>
      <c r="D267" s="14" t="s">
        <v>516</v>
      </c>
      <c r="E267" s="14" t="s">
        <v>102</v>
      </c>
      <c r="F267" s="15">
        <f t="shared" si="16"/>
        <v>4.68</v>
      </c>
      <c r="G267" s="15">
        <f t="shared" si="17"/>
        <v>4.68</v>
      </c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>
        <v>4.68</v>
      </c>
      <c r="X267" s="15"/>
      <c r="Y267" s="15"/>
      <c r="Z267" s="15"/>
      <c r="AA267" s="15"/>
      <c r="AB267" s="15"/>
      <c r="AC267" s="15"/>
      <c r="AD267" s="15">
        <v>4.68</v>
      </c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</row>
    <row r="268" s="2" customFormat="1" ht="54" customHeight="1" spans="1:57">
      <c r="A268" s="16"/>
      <c r="B268" s="16"/>
      <c r="C268" s="16"/>
      <c r="D268" s="14" t="s">
        <v>516</v>
      </c>
      <c r="E268" s="14" t="s">
        <v>517</v>
      </c>
      <c r="F268" s="15">
        <f t="shared" si="16"/>
        <v>4.96</v>
      </c>
      <c r="G268" s="15">
        <f t="shared" si="17"/>
        <v>4.96</v>
      </c>
      <c r="H268" s="15"/>
      <c r="I268" s="15"/>
      <c r="J268" s="15"/>
      <c r="K268" s="15"/>
      <c r="L268" s="15"/>
      <c r="M268" s="15"/>
      <c r="N268" s="15"/>
      <c r="O268" s="15"/>
      <c r="P268" s="15">
        <v>4.96</v>
      </c>
      <c r="Q268" s="15"/>
      <c r="R268" s="15"/>
      <c r="S268" s="15"/>
      <c r="T268" s="15"/>
      <c r="U268" s="15"/>
      <c r="V268" s="15"/>
      <c r="W268" s="15"/>
      <c r="X268" s="15"/>
      <c r="Y268" s="15">
        <v>4.96</v>
      </c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</row>
    <row r="269" s="2" customFormat="1" ht="40.5" customHeight="1" spans="1:57">
      <c r="A269" s="16"/>
      <c r="B269" s="16"/>
      <c r="C269" s="16"/>
      <c r="D269" s="14" t="s">
        <v>518</v>
      </c>
      <c r="E269" s="14" t="s">
        <v>119</v>
      </c>
      <c r="F269" s="15">
        <f t="shared" si="16"/>
        <v>9.71</v>
      </c>
      <c r="G269" s="15">
        <f t="shared" si="17"/>
        <v>9.71</v>
      </c>
      <c r="H269" s="15">
        <v>9.71</v>
      </c>
      <c r="I269" s="15">
        <v>9.71</v>
      </c>
      <c r="J269" s="15">
        <v>9.71</v>
      </c>
      <c r="K269" s="15">
        <v>9.71</v>
      </c>
      <c r="L269" s="15">
        <v>9.71</v>
      </c>
      <c r="M269" s="15">
        <v>9.71</v>
      </c>
      <c r="N269" s="15">
        <v>9.71</v>
      </c>
      <c r="O269" s="15"/>
      <c r="P269" s="15"/>
      <c r="Q269" s="15">
        <v>9.71</v>
      </c>
      <c r="R269" s="15">
        <v>9.71</v>
      </c>
      <c r="S269" s="15">
        <v>9.71</v>
      </c>
      <c r="T269" s="15">
        <v>9.71</v>
      </c>
      <c r="U269" s="15">
        <v>9.71</v>
      </c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</row>
    <row r="270" s="2" customFormat="1" ht="40.5" customHeight="1" spans="1:57">
      <c r="A270" s="16"/>
      <c r="B270" s="16"/>
      <c r="C270" s="16"/>
      <c r="D270" s="14" t="s">
        <v>516</v>
      </c>
      <c r="E270" s="14" t="s">
        <v>119</v>
      </c>
      <c r="F270" s="15">
        <f t="shared" si="16"/>
        <v>6.3</v>
      </c>
      <c r="G270" s="15">
        <f t="shared" si="17"/>
        <v>7</v>
      </c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>
        <v>6.3</v>
      </c>
      <c r="AW270" s="15"/>
      <c r="AX270" s="15">
        <v>6.8</v>
      </c>
      <c r="AY270" s="15">
        <v>6.8</v>
      </c>
      <c r="AZ270" s="15">
        <v>6.8</v>
      </c>
      <c r="BA270" s="15">
        <v>7</v>
      </c>
      <c r="BB270" s="15">
        <v>6.8</v>
      </c>
      <c r="BC270" s="15"/>
      <c r="BD270" s="15"/>
      <c r="BE270" s="15"/>
    </row>
    <row r="271" s="2" customFormat="1" ht="27" customHeight="1" spans="1:57">
      <c r="A271" s="17"/>
      <c r="B271" s="17"/>
      <c r="C271" s="17"/>
      <c r="D271" s="14" t="s">
        <v>516</v>
      </c>
      <c r="E271" s="14" t="s">
        <v>97</v>
      </c>
      <c r="F271" s="15">
        <f t="shared" si="16"/>
        <v>47.64</v>
      </c>
      <c r="G271" s="15">
        <f t="shared" si="17"/>
        <v>74</v>
      </c>
      <c r="H271" s="15">
        <v>47.64</v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>
        <v>70.3</v>
      </c>
      <c r="AL271" s="15">
        <v>70.3</v>
      </c>
      <c r="AM271" s="15">
        <v>70.3</v>
      </c>
      <c r="AN271" s="15">
        <v>70.3</v>
      </c>
      <c r="AO271" s="15">
        <v>70.3</v>
      </c>
      <c r="AP271" s="15">
        <v>70.3</v>
      </c>
      <c r="AQ271" s="15">
        <v>70.3</v>
      </c>
      <c r="AR271" s="15">
        <v>70.3</v>
      </c>
      <c r="AS271" s="15">
        <v>70.3</v>
      </c>
      <c r="AT271" s="15"/>
      <c r="AU271" s="15"/>
      <c r="AV271" s="15">
        <v>70.3</v>
      </c>
      <c r="AW271" s="15">
        <v>74</v>
      </c>
      <c r="AX271" s="15">
        <v>70.3</v>
      </c>
      <c r="AY271" s="15">
        <v>73.9</v>
      </c>
      <c r="AZ271" s="15">
        <v>71.9</v>
      </c>
      <c r="BA271" s="15">
        <v>74</v>
      </c>
      <c r="BB271" s="15"/>
      <c r="BC271" s="15"/>
      <c r="BD271" s="15">
        <v>73.9</v>
      </c>
      <c r="BE271" s="15"/>
    </row>
    <row r="272" ht="54" customHeight="1" spans="1:57">
      <c r="A272" s="11">
        <v>74</v>
      </c>
      <c r="B272" s="11" t="s">
        <v>519</v>
      </c>
      <c r="C272" s="11" t="s">
        <v>363</v>
      </c>
      <c r="D272" s="11" t="s">
        <v>368</v>
      </c>
      <c r="E272" s="11" t="s">
        <v>520</v>
      </c>
      <c r="F272" s="12">
        <f t="shared" si="16"/>
        <v>21.54</v>
      </c>
      <c r="G272" s="12">
        <f t="shared" si="17"/>
        <v>27.5</v>
      </c>
      <c r="H272" s="12"/>
      <c r="I272" s="12"/>
      <c r="J272" s="12"/>
      <c r="K272" s="12"/>
      <c r="L272" s="12"/>
      <c r="M272" s="12"/>
      <c r="N272" s="12">
        <v>21.54</v>
      </c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>
        <v>21.54</v>
      </c>
      <c r="AJ272" s="12">
        <v>24.77</v>
      </c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>
        <v>27.5</v>
      </c>
    </row>
    <row r="273" ht="54" customHeight="1" spans="1:57">
      <c r="A273" s="9"/>
      <c r="B273" s="9"/>
      <c r="C273" s="9"/>
      <c r="D273" s="11" t="s">
        <v>521</v>
      </c>
      <c r="E273" s="11" t="s">
        <v>520</v>
      </c>
      <c r="F273" s="12">
        <f t="shared" si="16"/>
        <v>30.15</v>
      </c>
      <c r="G273" s="12">
        <f t="shared" si="17"/>
        <v>30.15</v>
      </c>
      <c r="H273" s="12">
        <v>30.15</v>
      </c>
      <c r="I273" s="12"/>
      <c r="J273" s="12">
        <v>30.15</v>
      </c>
      <c r="K273" s="12"/>
      <c r="L273" s="12"/>
      <c r="M273" s="12">
        <v>30.15</v>
      </c>
      <c r="N273" s="12">
        <v>30.15</v>
      </c>
      <c r="O273" s="12"/>
      <c r="P273" s="12">
        <v>30.15</v>
      </c>
      <c r="Q273" s="12">
        <v>30.15</v>
      </c>
      <c r="R273" s="12">
        <v>30.15</v>
      </c>
      <c r="S273" s="12">
        <v>30.15</v>
      </c>
      <c r="T273" s="12">
        <v>30.15</v>
      </c>
      <c r="U273" s="12">
        <v>30.15</v>
      </c>
      <c r="V273" s="12"/>
      <c r="W273" s="12">
        <v>30.15</v>
      </c>
      <c r="X273" s="12"/>
      <c r="Y273" s="12"/>
      <c r="Z273" s="12"/>
      <c r="AA273" s="12"/>
      <c r="AB273" s="12">
        <v>30.15</v>
      </c>
      <c r="AC273" s="12">
        <v>30.15</v>
      </c>
      <c r="AD273" s="12">
        <v>30.15</v>
      </c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</row>
    <row r="274" ht="54" customHeight="1" spans="1:57">
      <c r="A274" s="13"/>
      <c r="B274" s="13"/>
      <c r="C274" s="13"/>
      <c r="D274" s="11" t="s">
        <v>522</v>
      </c>
      <c r="E274" s="11" t="s">
        <v>520</v>
      </c>
      <c r="F274" s="12">
        <f t="shared" si="16"/>
        <v>32.2</v>
      </c>
      <c r="G274" s="12">
        <f t="shared" si="17"/>
        <v>37.8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>
        <v>37.5</v>
      </c>
      <c r="AL274" s="12">
        <v>37.5</v>
      </c>
      <c r="AM274" s="12">
        <v>37.5</v>
      </c>
      <c r="AN274" s="12">
        <v>37.5</v>
      </c>
      <c r="AO274" s="12">
        <v>37.5</v>
      </c>
      <c r="AP274" s="12">
        <v>37.5</v>
      </c>
      <c r="AQ274" s="12">
        <v>37.5</v>
      </c>
      <c r="AR274" s="12">
        <v>37.5</v>
      </c>
      <c r="AS274" s="12">
        <v>37.5</v>
      </c>
      <c r="AT274" s="12">
        <v>37.8</v>
      </c>
      <c r="AU274" s="12">
        <v>37.8</v>
      </c>
      <c r="AV274" s="12">
        <v>36.2</v>
      </c>
      <c r="AW274" s="12">
        <v>37.8</v>
      </c>
      <c r="AX274" s="12">
        <v>37.8</v>
      </c>
      <c r="AY274" s="12">
        <v>37.8</v>
      </c>
      <c r="AZ274" s="12">
        <v>32.2</v>
      </c>
      <c r="BA274" s="12">
        <v>37.8</v>
      </c>
      <c r="BB274" s="12">
        <v>37.8</v>
      </c>
      <c r="BC274" s="12">
        <v>37.8</v>
      </c>
      <c r="BD274" s="12">
        <v>37.8</v>
      </c>
      <c r="BE274" s="12">
        <v>35</v>
      </c>
    </row>
    <row r="275" s="2" customFormat="1" ht="40.5" customHeight="1" spans="1:57">
      <c r="A275" s="14">
        <v>75</v>
      </c>
      <c r="B275" s="14" t="s">
        <v>523</v>
      </c>
      <c r="C275" s="14" t="s">
        <v>524</v>
      </c>
      <c r="D275" s="14" t="s">
        <v>524</v>
      </c>
      <c r="E275" s="14" t="s">
        <v>525</v>
      </c>
      <c r="F275" s="15">
        <f t="shared" si="16"/>
        <v>13.33</v>
      </c>
      <c r="G275" s="15">
        <f t="shared" si="17"/>
        <v>13.33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>
        <v>13.33</v>
      </c>
      <c r="X275" s="15"/>
      <c r="Y275" s="15"/>
      <c r="Z275" s="15"/>
      <c r="AA275" s="15"/>
      <c r="AB275" s="15"/>
      <c r="AC275" s="15"/>
      <c r="AD275" s="15">
        <v>13.33</v>
      </c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</row>
    <row r="276" s="2" customFormat="1" ht="40.5" customHeight="1" spans="1:57">
      <c r="A276" s="16"/>
      <c r="B276" s="16"/>
      <c r="C276" s="16"/>
      <c r="D276" s="14" t="s">
        <v>524</v>
      </c>
      <c r="E276" s="14" t="s">
        <v>526</v>
      </c>
      <c r="F276" s="15">
        <f t="shared" si="16"/>
        <v>6.32</v>
      </c>
      <c r="G276" s="15">
        <f t="shared" si="17"/>
        <v>6.32</v>
      </c>
      <c r="H276" s="15"/>
      <c r="I276" s="15"/>
      <c r="J276" s="15">
        <v>6.32</v>
      </c>
      <c r="K276" s="15"/>
      <c r="L276" s="15">
        <v>6.32</v>
      </c>
      <c r="M276" s="15">
        <v>6.32</v>
      </c>
      <c r="N276" s="15">
        <v>6.32</v>
      </c>
      <c r="O276" s="15"/>
      <c r="P276" s="15"/>
      <c r="Q276" s="15">
        <v>6.32</v>
      </c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>
        <v>6.32</v>
      </c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</row>
    <row r="277" s="2" customFormat="1" ht="54" customHeight="1" spans="1:57">
      <c r="A277" s="16"/>
      <c r="B277" s="16"/>
      <c r="C277" s="16"/>
      <c r="D277" s="14" t="s">
        <v>524</v>
      </c>
      <c r="E277" s="14" t="s">
        <v>527</v>
      </c>
      <c r="F277" s="15">
        <f t="shared" si="16"/>
        <v>10.6</v>
      </c>
      <c r="G277" s="15">
        <f t="shared" si="17"/>
        <v>10.6</v>
      </c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>
        <v>10.6</v>
      </c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</row>
    <row r="278" s="2" customFormat="1" ht="54" customHeight="1" spans="1:57">
      <c r="A278" s="16"/>
      <c r="B278" s="16"/>
      <c r="C278" s="16"/>
      <c r="D278" s="14" t="s">
        <v>524</v>
      </c>
      <c r="E278" s="14" t="s">
        <v>528</v>
      </c>
      <c r="F278" s="15">
        <f t="shared" si="16"/>
        <v>10.66</v>
      </c>
      <c r="G278" s="15">
        <f t="shared" si="17"/>
        <v>10.66</v>
      </c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>
        <v>10.66</v>
      </c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</row>
    <row r="279" s="2" customFormat="1" ht="54" customHeight="1" spans="1:57">
      <c r="A279" s="17"/>
      <c r="B279" s="17"/>
      <c r="C279" s="17"/>
      <c r="D279" s="14" t="s">
        <v>529</v>
      </c>
      <c r="E279" s="31" t="s">
        <v>530</v>
      </c>
      <c r="F279" s="15">
        <f t="shared" si="16"/>
        <v>7.66</v>
      </c>
      <c r="G279" s="15">
        <f t="shared" si="17"/>
        <v>7.66</v>
      </c>
      <c r="H279" s="15"/>
      <c r="I279" s="15">
        <v>7.66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</row>
    <row r="280" s="1" customFormat="1" ht="40.5" customHeight="1" spans="1:57">
      <c r="A280" s="11">
        <v>76</v>
      </c>
      <c r="B280" s="11" t="s">
        <v>531</v>
      </c>
      <c r="C280" s="11" t="s">
        <v>532</v>
      </c>
      <c r="D280" s="11" t="s">
        <v>532</v>
      </c>
      <c r="E280" s="11" t="s">
        <v>533</v>
      </c>
      <c r="F280" s="12">
        <f t="shared" si="16"/>
        <v>6.49</v>
      </c>
      <c r="G280" s="12">
        <f t="shared" si="17"/>
        <v>8.6</v>
      </c>
      <c r="H280" s="12">
        <v>6.49</v>
      </c>
      <c r="I280" s="12"/>
      <c r="J280" s="12">
        <v>6.49</v>
      </c>
      <c r="K280" s="12"/>
      <c r="L280" s="12"/>
      <c r="M280" s="12"/>
      <c r="N280" s="12">
        <v>6.49</v>
      </c>
      <c r="O280" s="12">
        <v>6.49</v>
      </c>
      <c r="P280" s="12">
        <v>6.49</v>
      </c>
      <c r="Q280" s="12"/>
      <c r="R280" s="12"/>
      <c r="S280" s="12"/>
      <c r="T280" s="12"/>
      <c r="U280" s="12"/>
      <c r="V280" s="12"/>
      <c r="W280" s="12"/>
      <c r="X280" s="12"/>
      <c r="Y280" s="12">
        <v>6.49</v>
      </c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>
        <v>8</v>
      </c>
      <c r="AL280" s="12">
        <v>8</v>
      </c>
      <c r="AM280" s="12">
        <v>8</v>
      </c>
      <c r="AN280" s="12">
        <v>8</v>
      </c>
      <c r="AO280" s="12">
        <v>8</v>
      </c>
      <c r="AP280" s="12">
        <v>8</v>
      </c>
      <c r="AQ280" s="12">
        <v>8</v>
      </c>
      <c r="AR280" s="12">
        <v>8</v>
      </c>
      <c r="AS280" s="12">
        <v>8</v>
      </c>
      <c r="AT280" s="12"/>
      <c r="AU280" s="12"/>
      <c r="AV280" s="12">
        <v>8.6</v>
      </c>
      <c r="AW280" s="12">
        <v>8.6</v>
      </c>
      <c r="AX280" s="12">
        <v>8.6</v>
      </c>
      <c r="AY280" s="12"/>
      <c r="AZ280" s="12">
        <v>8.6</v>
      </c>
      <c r="BA280" s="12">
        <v>8.6</v>
      </c>
      <c r="BB280" s="12">
        <v>8.6</v>
      </c>
      <c r="BC280" s="12"/>
      <c r="BD280" s="12"/>
      <c r="BE280" s="12"/>
    </row>
    <row r="281" s="1" customFormat="1" ht="40.5" customHeight="1" spans="1:57">
      <c r="A281" s="9"/>
      <c r="B281" s="9"/>
      <c r="C281" s="9"/>
      <c r="D281" s="11" t="s">
        <v>534</v>
      </c>
      <c r="E281" s="11" t="s">
        <v>535</v>
      </c>
      <c r="F281" s="12">
        <f t="shared" si="16"/>
        <v>25.16</v>
      </c>
      <c r="G281" s="12">
        <f t="shared" si="17"/>
        <v>35.6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>
        <v>25.16</v>
      </c>
      <c r="AG281" s="12"/>
      <c r="AH281" s="12"/>
      <c r="AI281" s="12">
        <v>25.16</v>
      </c>
      <c r="AJ281" s="12">
        <v>28.93</v>
      </c>
      <c r="AK281" s="12">
        <v>35.6</v>
      </c>
      <c r="AL281" s="12">
        <v>35.6</v>
      </c>
      <c r="AM281" s="12">
        <v>35.6</v>
      </c>
      <c r="AN281" s="12">
        <v>35.6</v>
      </c>
      <c r="AO281" s="12">
        <v>35.6</v>
      </c>
      <c r="AP281" s="12">
        <v>35.6</v>
      </c>
      <c r="AQ281" s="12">
        <v>35.6</v>
      </c>
      <c r="AR281" s="12">
        <v>35.6</v>
      </c>
      <c r="AS281" s="12">
        <v>35.6</v>
      </c>
      <c r="AT281" s="12"/>
      <c r="AU281" s="12"/>
      <c r="AV281" s="12">
        <v>35</v>
      </c>
      <c r="AW281" s="12">
        <v>35</v>
      </c>
      <c r="AX281" s="12">
        <v>35</v>
      </c>
      <c r="AY281" s="12">
        <v>35</v>
      </c>
      <c r="AZ281" s="12">
        <v>35</v>
      </c>
      <c r="BA281" s="12">
        <v>35</v>
      </c>
      <c r="BB281" s="12"/>
      <c r="BC281" s="12"/>
      <c r="BD281" s="12"/>
      <c r="BE281" s="12"/>
    </row>
    <row r="282" ht="54" customHeight="1" spans="1:57">
      <c r="A282" s="9"/>
      <c r="B282" s="9"/>
      <c r="C282" s="9"/>
      <c r="D282" s="11" t="s">
        <v>532</v>
      </c>
      <c r="E282" s="11" t="s">
        <v>536</v>
      </c>
      <c r="F282" s="12">
        <f t="shared" si="16"/>
        <v>2.6</v>
      </c>
      <c r="G282" s="12">
        <f t="shared" si="17"/>
        <v>2.6</v>
      </c>
      <c r="H282" s="12"/>
      <c r="I282" s="12"/>
      <c r="J282" s="12"/>
      <c r="K282" s="12">
        <v>2.6</v>
      </c>
      <c r="L282" s="12">
        <v>2.6</v>
      </c>
      <c r="M282" s="12">
        <v>2.6</v>
      </c>
      <c r="N282" s="12"/>
      <c r="O282" s="12">
        <v>2.6</v>
      </c>
      <c r="P282" s="12"/>
      <c r="Q282" s="12">
        <v>2.6</v>
      </c>
      <c r="R282" s="12">
        <v>2.6</v>
      </c>
      <c r="S282" s="12"/>
      <c r="T282" s="12"/>
      <c r="U282" s="12"/>
      <c r="V282" s="12"/>
      <c r="W282" s="12">
        <v>2.6</v>
      </c>
      <c r="X282" s="12"/>
      <c r="Y282" s="12"/>
      <c r="Z282" s="12"/>
      <c r="AA282" s="12">
        <v>2.6</v>
      </c>
      <c r="AB282" s="12"/>
      <c r="AC282" s="12"/>
      <c r="AD282" s="12">
        <v>2.6</v>
      </c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</row>
    <row r="283" ht="54" customHeight="1" spans="1:57">
      <c r="A283" s="13"/>
      <c r="B283" s="13"/>
      <c r="C283" s="13"/>
      <c r="D283" s="11" t="s">
        <v>532</v>
      </c>
      <c r="E283" s="11" t="s">
        <v>537</v>
      </c>
      <c r="F283" s="12">
        <f t="shared" si="16"/>
        <v>15</v>
      </c>
      <c r="G283" s="12">
        <f t="shared" si="17"/>
        <v>15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>
        <v>15</v>
      </c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</row>
    <row r="284" s="2" customFormat="1" ht="54" customHeight="1" spans="1:57">
      <c r="A284" s="32">
        <v>77</v>
      </c>
      <c r="B284" s="32" t="s">
        <v>538</v>
      </c>
      <c r="C284" s="32" t="s">
        <v>265</v>
      </c>
      <c r="D284" s="14" t="s">
        <v>539</v>
      </c>
      <c r="E284" s="14" t="s">
        <v>540</v>
      </c>
      <c r="F284" s="15">
        <f t="shared" si="16"/>
        <v>41.74</v>
      </c>
      <c r="G284" s="15">
        <f t="shared" si="17"/>
        <v>65.2</v>
      </c>
      <c r="H284" s="15">
        <v>41.74</v>
      </c>
      <c r="I284" s="15">
        <v>41.74</v>
      </c>
      <c r="J284" s="15">
        <v>41.74</v>
      </c>
      <c r="K284" s="15"/>
      <c r="L284" s="15"/>
      <c r="M284" s="15">
        <v>41.74</v>
      </c>
      <c r="N284" s="15"/>
      <c r="O284" s="15"/>
      <c r="P284" s="15">
        <v>41.74</v>
      </c>
      <c r="Q284" s="15">
        <v>65.2</v>
      </c>
      <c r="R284" s="15">
        <v>41.74</v>
      </c>
      <c r="S284" s="15"/>
      <c r="T284" s="15"/>
      <c r="U284" s="15">
        <v>41.74</v>
      </c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</row>
    <row r="285" s="2" customFormat="1" ht="54" customHeight="1" spans="1:57">
      <c r="A285" s="32"/>
      <c r="B285" s="32" t="s">
        <v>538</v>
      </c>
      <c r="C285" s="32" t="s">
        <v>265</v>
      </c>
      <c r="D285" s="14" t="s">
        <v>541</v>
      </c>
      <c r="E285" s="14" t="s">
        <v>540</v>
      </c>
      <c r="F285" s="15">
        <f t="shared" si="16"/>
        <v>146.5</v>
      </c>
      <c r="G285" s="15">
        <f t="shared" si="17"/>
        <v>148</v>
      </c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>
        <v>146.5</v>
      </c>
      <c r="AL285" s="15">
        <v>146.5</v>
      </c>
      <c r="AM285" s="15">
        <v>146.5</v>
      </c>
      <c r="AN285" s="15">
        <v>146.5</v>
      </c>
      <c r="AO285" s="15">
        <v>146.5</v>
      </c>
      <c r="AP285" s="15">
        <v>146.5</v>
      </c>
      <c r="AQ285" s="15">
        <v>146.5</v>
      </c>
      <c r="AR285" s="15">
        <v>146.5</v>
      </c>
      <c r="AS285" s="15">
        <v>146.5</v>
      </c>
      <c r="AT285" s="15"/>
      <c r="AU285" s="15"/>
      <c r="AV285" s="15"/>
      <c r="AW285" s="15"/>
      <c r="AX285" s="15"/>
      <c r="AY285" s="15"/>
      <c r="AZ285" s="15">
        <v>148</v>
      </c>
      <c r="BA285" s="15"/>
      <c r="BB285" s="15"/>
      <c r="BC285" s="15"/>
      <c r="BD285" s="15"/>
      <c r="BE285" s="15">
        <v>148</v>
      </c>
    </row>
    <row r="286" s="2" customFormat="1" ht="54" customHeight="1" spans="1:57">
      <c r="A286" s="25"/>
      <c r="B286" s="25" t="s">
        <v>538</v>
      </c>
      <c r="C286" s="25" t="s">
        <v>265</v>
      </c>
      <c r="D286" s="14" t="s">
        <v>542</v>
      </c>
      <c r="E286" s="14" t="s">
        <v>540</v>
      </c>
      <c r="F286" s="15">
        <f t="shared" si="16"/>
        <v>17.26</v>
      </c>
      <c r="G286" s="15">
        <f t="shared" si="17"/>
        <v>35.3</v>
      </c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>
        <v>17.26</v>
      </c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>
        <v>26.08</v>
      </c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>
        <v>35.3</v>
      </c>
      <c r="BB286" s="15">
        <v>34.9</v>
      </c>
      <c r="BC286" s="15"/>
      <c r="BD286" s="15"/>
      <c r="BE286" s="15">
        <v>30.5</v>
      </c>
    </row>
    <row r="287" s="1" customFormat="1" ht="54" customHeight="1" spans="1:57">
      <c r="A287" s="11">
        <v>78</v>
      </c>
      <c r="B287" s="11" t="s">
        <v>543</v>
      </c>
      <c r="C287" s="11" t="s">
        <v>544</v>
      </c>
      <c r="D287" s="11" t="s">
        <v>545</v>
      </c>
      <c r="E287" s="11" t="s">
        <v>546</v>
      </c>
      <c r="F287" s="12">
        <f t="shared" si="16"/>
        <v>10.7</v>
      </c>
      <c r="G287" s="12">
        <f t="shared" si="17"/>
        <v>13.2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>
        <v>11.5</v>
      </c>
      <c r="AL287" s="12">
        <v>11.5</v>
      </c>
      <c r="AM287" s="12">
        <v>11.5</v>
      </c>
      <c r="AN287" s="12">
        <v>11.5</v>
      </c>
      <c r="AO287" s="12">
        <v>11.5</v>
      </c>
      <c r="AP287" s="12">
        <v>11.5</v>
      </c>
      <c r="AQ287" s="12">
        <v>11.5</v>
      </c>
      <c r="AR287" s="12">
        <v>11.5</v>
      </c>
      <c r="AS287" s="12">
        <v>11.5</v>
      </c>
      <c r="AT287" s="12">
        <v>13</v>
      </c>
      <c r="AU287" s="12">
        <v>13</v>
      </c>
      <c r="AV287" s="12">
        <v>13.2</v>
      </c>
      <c r="AW287" s="12"/>
      <c r="AX287" s="12">
        <v>13.2</v>
      </c>
      <c r="AY287" s="12">
        <v>13.2</v>
      </c>
      <c r="AZ287" s="12">
        <v>13.2</v>
      </c>
      <c r="BA287" s="12">
        <v>10.7</v>
      </c>
      <c r="BB287" s="12">
        <v>11.5</v>
      </c>
      <c r="BC287" s="12">
        <v>13.2</v>
      </c>
      <c r="BD287" s="12">
        <v>13.2</v>
      </c>
      <c r="BE287" s="12"/>
    </row>
    <row r="288" s="1" customFormat="1" ht="27" customHeight="1" spans="1:57">
      <c r="A288" s="9"/>
      <c r="B288" s="9"/>
      <c r="C288" s="9"/>
      <c r="D288" s="11" t="s">
        <v>547</v>
      </c>
      <c r="E288" s="11" t="s">
        <v>548</v>
      </c>
      <c r="F288" s="12">
        <f t="shared" si="16"/>
        <v>15.5</v>
      </c>
      <c r="G288" s="12">
        <f t="shared" si="17"/>
        <v>19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>
        <v>16</v>
      </c>
      <c r="AL288" s="12">
        <v>16</v>
      </c>
      <c r="AM288" s="12">
        <v>16</v>
      </c>
      <c r="AN288" s="12">
        <v>16</v>
      </c>
      <c r="AO288" s="12">
        <v>16</v>
      </c>
      <c r="AP288" s="12">
        <v>16</v>
      </c>
      <c r="AQ288" s="12">
        <v>16</v>
      </c>
      <c r="AR288" s="12">
        <v>16</v>
      </c>
      <c r="AS288" s="12">
        <v>16</v>
      </c>
      <c r="AT288" s="12"/>
      <c r="AU288" s="12">
        <v>19</v>
      </c>
      <c r="AV288" s="12">
        <v>16.1</v>
      </c>
      <c r="AW288" s="12"/>
      <c r="AX288" s="12">
        <v>16.1</v>
      </c>
      <c r="AY288" s="12"/>
      <c r="AZ288" s="12">
        <v>15.5</v>
      </c>
      <c r="BA288" s="12"/>
      <c r="BB288" s="12">
        <v>16.1</v>
      </c>
      <c r="BC288" s="12"/>
      <c r="BD288" s="12"/>
      <c r="BE288" s="12"/>
    </row>
    <row r="289" s="1" customFormat="1" ht="54" customHeight="1" spans="1:57">
      <c r="A289" s="9"/>
      <c r="B289" s="9"/>
      <c r="C289" s="9"/>
      <c r="D289" s="11" t="s">
        <v>549</v>
      </c>
      <c r="E289" s="11" t="s">
        <v>550</v>
      </c>
      <c r="F289" s="12">
        <f t="shared" si="16"/>
        <v>37.8</v>
      </c>
      <c r="G289" s="12">
        <f t="shared" si="17"/>
        <v>37.8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>
        <v>37.8</v>
      </c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</row>
    <row r="290" s="1" customFormat="1" ht="27" customHeight="1" spans="1:57">
      <c r="A290" s="9"/>
      <c r="B290" s="9"/>
      <c r="C290" s="9"/>
      <c r="D290" s="11" t="s">
        <v>545</v>
      </c>
      <c r="E290" s="11" t="s">
        <v>551</v>
      </c>
      <c r="F290" s="12">
        <f t="shared" si="16"/>
        <v>6.11</v>
      </c>
      <c r="G290" s="12">
        <f t="shared" si="17"/>
        <v>6.11</v>
      </c>
      <c r="H290" s="12"/>
      <c r="I290" s="12"/>
      <c r="J290" s="12"/>
      <c r="K290" s="12">
        <v>6.11</v>
      </c>
      <c r="L290" s="12">
        <v>6.11</v>
      </c>
      <c r="M290" s="12">
        <v>6.11</v>
      </c>
      <c r="N290" s="12"/>
      <c r="O290" s="12"/>
      <c r="P290" s="12"/>
      <c r="Q290" s="12"/>
      <c r="R290" s="12"/>
      <c r="S290" s="12">
        <v>6.11</v>
      </c>
      <c r="T290" s="12"/>
      <c r="U290" s="12"/>
      <c r="V290" s="12"/>
      <c r="W290" s="12"/>
      <c r="X290" s="12"/>
      <c r="Y290" s="12"/>
      <c r="Z290" s="12"/>
      <c r="AA290" s="12"/>
      <c r="AB290" s="12"/>
      <c r="AC290" s="12">
        <v>6.11</v>
      </c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</row>
    <row r="291" s="1" customFormat="1" ht="40.5" customHeight="1" spans="1:57">
      <c r="A291" s="9"/>
      <c r="B291" s="9"/>
      <c r="C291" s="9"/>
      <c r="D291" s="11" t="s">
        <v>545</v>
      </c>
      <c r="E291" s="11" t="s">
        <v>487</v>
      </c>
      <c r="F291" s="12">
        <f t="shared" si="16"/>
        <v>6.6</v>
      </c>
      <c r="G291" s="12">
        <f t="shared" si="17"/>
        <v>6.6</v>
      </c>
      <c r="H291" s="12"/>
      <c r="I291" s="12"/>
      <c r="J291" s="12"/>
      <c r="K291" s="12"/>
      <c r="L291" s="12"/>
      <c r="M291" s="12"/>
      <c r="N291" s="12">
        <v>6.6</v>
      </c>
      <c r="O291" s="12"/>
      <c r="P291" s="12">
        <v>6.6</v>
      </c>
      <c r="Q291" s="12">
        <v>6.6</v>
      </c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</row>
    <row r="292" s="1" customFormat="1" ht="40.5" customHeight="1" spans="1:57">
      <c r="A292" s="9"/>
      <c r="B292" s="9"/>
      <c r="C292" s="9"/>
      <c r="D292" s="11" t="s">
        <v>547</v>
      </c>
      <c r="E292" s="11" t="s">
        <v>552</v>
      </c>
      <c r="F292" s="12">
        <f t="shared" si="16"/>
        <v>6</v>
      </c>
      <c r="G292" s="12">
        <f t="shared" si="17"/>
        <v>6</v>
      </c>
      <c r="H292" s="12">
        <v>6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</row>
    <row r="293" s="1" customFormat="1" ht="40.5" customHeight="1" spans="1:57">
      <c r="A293" s="9"/>
      <c r="B293" s="9"/>
      <c r="C293" s="9"/>
      <c r="D293" s="11" t="s">
        <v>553</v>
      </c>
      <c r="E293" s="11" t="s">
        <v>505</v>
      </c>
      <c r="F293" s="12">
        <f t="shared" si="16"/>
        <v>8.7</v>
      </c>
      <c r="G293" s="12">
        <f t="shared" si="17"/>
        <v>8.7</v>
      </c>
      <c r="H293" s="12"/>
      <c r="I293" s="12"/>
      <c r="J293" s="12">
        <v>8.7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</row>
    <row r="294" s="1" customFormat="1" ht="40.5" customHeight="1" spans="1:57">
      <c r="A294" s="9"/>
      <c r="B294" s="9"/>
      <c r="C294" s="9"/>
      <c r="D294" s="11" t="s">
        <v>545</v>
      </c>
      <c r="E294" s="11" t="s">
        <v>554</v>
      </c>
      <c r="F294" s="12">
        <f t="shared" ref="F294:F347" si="18">MIN(H294:BE294)</f>
        <v>6.67</v>
      </c>
      <c r="G294" s="12">
        <f t="shared" ref="G294:G347" si="19">MAX(H294:BE294)</f>
        <v>6.67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>
        <v>6.67</v>
      </c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</row>
    <row r="295" s="1" customFormat="1" ht="27" customHeight="1" spans="1:57">
      <c r="A295" s="9"/>
      <c r="B295" s="9"/>
      <c r="C295" s="9"/>
      <c r="D295" s="11" t="s">
        <v>555</v>
      </c>
      <c r="E295" s="11" t="s">
        <v>556</v>
      </c>
      <c r="F295" s="12">
        <f t="shared" si="18"/>
        <v>37.25</v>
      </c>
      <c r="G295" s="12">
        <f t="shared" si="19"/>
        <v>37.25</v>
      </c>
      <c r="H295" s="12"/>
      <c r="I295" s="12"/>
      <c r="J295" s="12"/>
      <c r="K295" s="12"/>
      <c r="L295" s="12"/>
      <c r="M295" s="12"/>
      <c r="N295" s="12"/>
      <c r="O295" s="12">
        <v>37.25</v>
      </c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</row>
    <row r="296" s="1" customFormat="1" ht="54" customHeight="1" spans="1:57">
      <c r="A296" s="9"/>
      <c r="B296" s="9"/>
      <c r="C296" s="9"/>
      <c r="D296" s="11" t="s">
        <v>545</v>
      </c>
      <c r="E296" s="11" t="s">
        <v>557</v>
      </c>
      <c r="F296" s="12">
        <f t="shared" si="18"/>
        <v>4.13</v>
      </c>
      <c r="G296" s="12">
        <f t="shared" si="19"/>
        <v>4.13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>
        <v>4.13</v>
      </c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</row>
    <row r="297" s="1" customFormat="1" ht="27" customHeight="1" spans="1:57">
      <c r="A297" s="13"/>
      <c r="B297" s="13"/>
      <c r="C297" s="13"/>
      <c r="D297" s="11" t="s">
        <v>558</v>
      </c>
      <c r="E297" s="11" t="s">
        <v>556</v>
      </c>
      <c r="F297" s="12">
        <f t="shared" si="18"/>
        <v>29.8</v>
      </c>
      <c r="G297" s="12">
        <f t="shared" si="19"/>
        <v>29.8</v>
      </c>
      <c r="H297" s="12"/>
      <c r="I297" s="12"/>
      <c r="J297" s="12"/>
      <c r="K297" s="12"/>
      <c r="L297" s="12"/>
      <c r="M297" s="12"/>
      <c r="N297" s="12"/>
      <c r="O297" s="12">
        <v>29.8</v>
      </c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</row>
    <row r="298" s="2" customFormat="1" ht="54" customHeight="1" spans="1:57">
      <c r="A298" s="14">
        <v>79</v>
      </c>
      <c r="B298" s="14" t="s">
        <v>559</v>
      </c>
      <c r="C298" s="14" t="s">
        <v>560</v>
      </c>
      <c r="D298" s="14" t="s">
        <v>561</v>
      </c>
      <c r="E298" s="14" t="s">
        <v>562</v>
      </c>
      <c r="F298" s="15">
        <f t="shared" si="18"/>
        <v>3.43</v>
      </c>
      <c r="G298" s="15">
        <f t="shared" si="19"/>
        <v>4</v>
      </c>
      <c r="H298" s="15"/>
      <c r="I298" s="15"/>
      <c r="J298" s="15"/>
      <c r="K298" s="15"/>
      <c r="L298" s="15"/>
      <c r="M298" s="15">
        <v>3.43</v>
      </c>
      <c r="N298" s="15"/>
      <c r="O298" s="15"/>
      <c r="P298" s="15"/>
      <c r="Q298" s="15"/>
      <c r="R298" s="15">
        <v>3.43</v>
      </c>
      <c r="S298" s="15"/>
      <c r="T298" s="15">
        <v>3.43</v>
      </c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>
        <v>3.8</v>
      </c>
      <c r="AL298" s="15">
        <v>3.8</v>
      </c>
      <c r="AM298" s="15">
        <v>3.8</v>
      </c>
      <c r="AN298" s="15">
        <v>3.8</v>
      </c>
      <c r="AO298" s="15">
        <v>3.8</v>
      </c>
      <c r="AP298" s="15">
        <v>3.8</v>
      </c>
      <c r="AQ298" s="15">
        <v>3.8</v>
      </c>
      <c r="AR298" s="15">
        <v>3.8</v>
      </c>
      <c r="AS298" s="15">
        <v>3.8</v>
      </c>
      <c r="AT298" s="15">
        <v>4</v>
      </c>
      <c r="AU298" s="15">
        <v>4</v>
      </c>
      <c r="AV298" s="15">
        <v>4</v>
      </c>
      <c r="AW298" s="15"/>
      <c r="AX298" s="15">
        <v>4</v>
      </c>
      <c r="AY298" s="15">
        <v>4</v>
      </c>
      <c r="AZ298" s="15">
        <v>4</v>
      </c>
      <c r="BA298" s="15"/>
      <c r="BB298" s="15"/>
      <c r="BC298" s="15"/>
      <c r="BD298" s="15"/>
      <c r="BE298" s="15">
        <v>3.8</v>
      </c>
    </row>
    <row r="299" s="2" customFormat="1" ht="40.5" customHeight="1" spans="1:57">
      <c r="A299" s="16"/>
      <c r="B299" s="16"/>
      <c r="C299" s="16"/>
      <c r="D299" s="14" t="s">
        <v>563</v>
      </c>
      <c r="E299" s="14" t="s">
        <v>564</v>
      </c>
      <c r="F299" s="15">
        <f t="shared" si="18"/>
        <v>3.66</v>
      </c>
      <c r="G299" s="15">
        <f t="shared" si="19"/>
        <v>3.66</v>
      </c>
      <c r="H299" s="15">
        <v>3.66</v>
      </c>
      <c r="I299" s="15"/>
      <c r="J299" s="15"/>
      <c r="K299" s="15"/>
      <c r="L299" s="15">
        <v>3.66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>
        <v>3.66</v>
      </c>
      <c r="X299" s="15"/>
      <c r="Y299" s="15"/>
      <c r="Z299" s="15"/>
      <c r="AA299" s="15">
        <v>3.66</v>
      </c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</row>
    <row r="300" s="2" customFormat="1" ht="40.5" customHeight="1" spans="1:57">
      <c r="A300" s="16"/>
      <c r="B300" s="16"/>
      <c r="C300" s="16"/>
      <c r="D300" s="14" t="s">
        <v>565</v>
      </c>
      <c r="E300" s="14" t="s">
        <v>566</v>
      </c>
      <c r="F300" s="15">
        <f t="shared" si="18"/>
        <v>5.15</v>
      </c>
      <c r="G300" s="15">
        <f t="shared" si="19"/>
        <v>5.15</v>
      </c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>
        <v>5.15</v>
      </c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</row>
    <row r="301" s="2" customFormat="1" ht="40.5" customHeight="1" spans="1:57">
      <c r="A301" s="17"/>
      <c r="B301" s="17"/>
      <c r="C301" s="17"/>
      <c r="D301" s="14" t="s">
        <v>563</v>
      </c>
      <c r="E301" s="14" t="s">
        <v>567</v>
      </c>
      <c r="F301" s="15">
        <f t="shared" si="18"/>
        <v>6.58</v>
      </c>
      <c r="G301" s="15">
        <f t="shared" si="19"/>
        <v>6.58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>
        <v>6.58</v>
      </c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</row>
    <row r="302" ht="40.5" customHeight="1" spans="1:57">
      <c r="A302" s="11">
        <v>80</v>
      </c>
      <c r="B302" s="11" t="s">
        <v>568</v>
      </c>
      <c r="C302" s="11" t="s">
        <v>569</v>
      </c>
      <c r="D302" s="11" t="s">
        <v>570</v>
      </c>
      <c r="E302" s="11" t="s">
        <v>571</v>
      </c>
      <c r="F302" s="12">
        <f t="shared" si="18"/>
        <v>10.38</v>
      </c>
      <c r="G302" s="12">
        <f t="shared" si="19"/>
        <v>43.47</v>
      </c>
      <c r="H302" s="12"/>
      <c r="I302" s="12"/>
      <c r="J302" s="12">
        <v>10.38</v>
      </c>
      <c r="K302" s="12"/>
      <c r="L302" s="12"/>
      <c r="M302" s="12"/>
      <c r="N302" s="12">
        <v>10.38</v>
      </c>
      <c r="O302" s="12"/>
      <c r="P302" s="12"/>
      <c r="Q302" s="12">
        <v>10.38</v>
      </c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>
        <v>10.38</v>
      </c>
      <c r="AD302" s="12"/>
      <c r="AE302" s="12"/>
      <c r="AF302" s="12"/>
      <c r="AG302" s="12"/>
      <c r="AH302" s="12"/>
      <c r="AI302" s="12"/>
      <c r="AJ302" s="12">
        <v>43.47</v>
      </c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</row>
    <row r="303" ht="40.5" customHeight="1" spans="1:57">
      <c r="A303" s="9"/>
      <c r="B303" s="9"/>
      <c r="C303" s="9"/>
      <c r="D303" s="11" t="s">
        <v>570</v>
      </c>
      <c r="E303" s="11" t="s">
        <v>173</v>
      </c>
      <c r="F303" s="12">
        <f t="shared" si="18"/>
        <v>14.6</v>
      </c>
      <c r="G303" s="12">
        <f t="shared" si="19"/>
        <v>17.5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>
        <v>17.5</v>
      </c>
      <c r="AL303" s="12">
        <v>17.5</v>
      </c>
      <c r="AM303" s="12">
        <v>17.5</v>
      </c>
      <c r="AN303" s="12">
        <v>17.5</v>
      </c>
      <c r="AO303" s="12">
        <v>17.5</v>
      </c>
      <c r="AP303" s="12">
        <v>17.5</v>
      </c>
      <c r="AQ303" s="12">
        <v>17.5</v>
      </c>
      <c r="AR303" s="12">
        <v>17.5</v>
      </c>
      <c r="AS303" s="12">
        <v>17.5</v>
      </c>
      <c r="AT303" s="12"/>
      <c r="AU303" s="12"/>
      <c r="AV303" s="12">
        <v>14.6</v>
      </c>
      <c r="AW303" s="12"/>
      <c r="AX303" s="12">
        <v>14.8</v>
      </c>
      <c r="AY303" s="12">
        <v>14.8</v>
      </c>
      <c r="AZ303" s="12">
        <v>14.8</v>
      </c>
      <c r="BA303" s="12">
        <v>14.8</v>
      </c>
      <c r="BB303" s="12">
        <v>14.8</v>
      </c>
      <c r="BC303" s="12"/>
      <c r="BD303" s="12"/>
      <c r="BE303" s="12"/>
    </row>
    <row r="304" s="1" customFormat="1" ht="67.5" customHeight="1" spans="1:57">
      <c r="A304" s="13"/>
      <c r="B304" s="13"/>
      <c r="C304" s="13"/>
      <c r="D304" s="11" t="s">
        <v>570</v>
      </c>
      <c r="E304" s="11" t="s">
        <v>572</v>
      </c>
      <c r="F304" s="12">
        <f t="shared" si="18"/>
        <v>7.41</v>
      </c>
      <c r="G304" s="12">
        <f t="shared" si="19"/>
        <v>7.41</v>
      </c>
      <c r="H304" s="12">
        <v>7.41</v>
      </c>
      <c r="I304" s="12">
        <v>7.41</v>
      </c>
      <c r="J304" s="12"/>
      <c r="K304" s="12"/>
      <c r="L304" s="12"/>
      <c r="M304" s="12">
        <v>7.41</v>
      </c>
      <c r="N304" s="12"/>
      <c r="O304" s="12"/>
      <c r="P304" s="12"/>
      <c r="Q304" s="12"/>
      <c r="R304" s="12">
        <v>7.41</v>
      </c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</row>
    <row r="305" s="2" customFormat="1" ht="40.5" customHeight="1" spans="1:57">
      <c r="A305" s="14">
        <v>81</v>
      </c>
      <c r="B305" s="14" t="s">
        <v>573</v>
      </c>
      <c r="C305" s="14" t="s">
        <v>436</v>
      </c>
      <c r="D305" s="14" t="s">
        <v>574</v>
      </c>
      <c r="E305" s="14" t="s">
        <v>575</v>
      </c>
      <c r="F305" s="15">
        <f t="shared" si="18"/>
        <v>10</v>
      </c>
      <c r="G305" s="15">
        <f t="shared" si="19"/>
        <v>10</v>
      </c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>
        <v>10</v>
      </c>
      <c r="AU305" s="15">
        <v>10</v>
      </c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</row>
    <row r="306" s="2" customFormat="1" ht="40.5" customHeight="1" spans="1:57">
      <c r="A306" s="16"/>
      <c r="B306" s="16"/>
      <c r="C306" s="16"/>
      <c r="D306" s="14" t="s">
        <v>576</v>
      </c>
      <c r="E306" s="14" t="s">
        <v>577</v>
      </c>
      <c r="F306" s="15">
        <f t="shared" si="18"/>
        <v>32.55</v>
      </c>
      <c r="G306" s="15">
        <f t="shared" si="19"/>
        <v>32.55</v>
      </c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>
        <v>32.55</v>
      </c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</row>
    <row r="307" s="2" customFormat="1" ht="40.5" customHeight="1" spans="1:57">
      <c r="A307" s="16"/>
      <c r="B307" s="16"/>
      <c r="C307" s="16"/>
      <c r="D307" s="14" t="s">
        <v>574</v>
      </c>
      <c r="E307" s="14" t="s">
        <v>154</v>
      </c>
      <c r="F307" s="15">
        <f t="shared" si="18"/>
        <v>2.3</v>
      </c>
      <c r="G307" s="15">
        <f t="shared" si="19"/>
        <v>2.3</v>
      </c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>
        <v>2.3</v>
      </c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</row>
    <row r="308" s="2" customFormat="1" ht="40.5" customHeight="1" spans="1:57">
      <c r="A308" s="16"/>
      <c r="B308" s="16"/>
      <c r="C308" s="16"/>
      <c r="D308" s="14" t="s">
        <v>578</v>
      </c>
      <c r="E308" s="14" t="s">
        <v>154</v>
      </c>
      <c r="F308" s="15">
        <f t="shared" si="18"/>
        <v>5</v>
      </c>
      <c r="G308" s="15">
        <f t="shared" si="19"/>
        <v>5</v>
      </c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>
        <v>5</v>
      </c>
      <c r="AL308" s="15">
        <v>5</v>
      </c>
      <c r="AM308" s="15">
        <v>5</v>
      </c>
      <c r="AN308" s="15">
        <v>5</v>
      </c>
      <c r="AO308" s="15">
        <v>5</v>
      </c>
      <c r="AP308" s="15">
        <v>5</v>
      </c>
      <c r="AQ308" s="15">
        <v>5</v>
      </c>
      <c r="AR308" s="15">
        <v>5</v>
      </c>
      <c r="AS308" s="15">
        <v>5</v>
      </c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</row>
    <row r="309" s="2" customFormat="1" ht="40.5" customHeight="1" spans="1:57">
      <c r="A309" s="16"/>
      <c r="B309" s="16"/>
      <c r="C309" s="16"/>
      <c r="D309" s="14" t="s">
        <v>576</v>
      </c>
      <c r="E309" s="14" t="s">
        <v>154</v>
      </c>
      <c r="F309" s="15">
        <f t="shared" si="18"/>
        <v>5.53</v>
      </c>
      <c r="G309" s="15">
        <f t="shared" si="19"/>
        <v>5.53</v>
      </c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>
        <v>5.53</v>
      </c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</row>
    <row r="310" s="2" customFormat="1" ht="81" customHeight="1" spans="1:57">
      <c r="A310" s="16"/>
      <c r="B310" s="16"/>
      <c r="C310" s="16"/>
      <c r="D310" s="14" t="s">
        <v>576</v>
      </c>
      <c r="E310" s="14" t="s">
        <v>498</v>
      </c>
      <c r="F310" s="15">
        <f t="shared" si="18"/>
        <v>13.5</v>
      </c>
      <c r="G310" s="15">
        <f t="shared" si="19"/>
        <v>16.5</v>
      </c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>
        <v>16.5</v>
      </c>
      <c r="AL310" s="15">
        <v>16.5</v>
      </c>
      <c r="AM310" s="15">
        <v>16.5</v>
      </c>
      <c r="AN310" s="15">
        <v>16.5</v>
      </c>
      <c r="AO310" s="15">
        <v>16.5</v>
      </c>
      <c r="AP310" s="15">
        <v>16.5</v>
      </c>
      <c r="AQ310" s="15">
        <v>16.5</v>
      </c>
      <c r="AR310" s="15">
        <v>16.5</v>
      </c>
      <c r="AS310" s="15">
        <v>16.5</v>
      </c>
      <c r="AT310" s="15"/>
      <c r="AU310" s="15"/>
      <c r="AV310" s="15">
        <v>13.5</v>
      </c>
      <c r="AW310" s="15"/>
      <c r="AX310" s="15"/>
      <c r="AY310" s="15"/>
      <c r="AZ310" s="15"/>
      <c r="BA310" s="15"/>
      <c r="BB310" s="15"/>
      <c r="BC310" s="15"/>
      <c r="BD310" s="15"/>
      <c r="BE310" s="15"/>
    </row>
    <row r="311" s="2" customFormat="1" ht="81" customHeight="1" spans="1:57">
      <c r="A311" s="16"/>
      <c r="B311" s="16"/>
      <c r="C311" s="16"/>
      <c r="D311" s="14" t="s">
        <v>574</v>
      </c>
      <c r="E311" s="14" t="s">
        <v>498</v>
      </c>
      <c r="F311" s="15">
        <f t="shared" si="18"/>
        <v>5</v>
      </c>
      <c r="G311" s="15">
        <f t="shared" si="19"/>
        <v>6.5</v>
      </c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>
        <v>6.5</v>
      </c>
      <c r="AL311" s="15">
        <v>6.5</v>
      </c>
      <c r="AM311" s="15">
        <v>6.5</v>
      </c>
      <c r="AN311" s="15">
        <v>6.5</v>
      </c>
      <c r="AO311" s="15">
        <v>6.5</v>
      </c>
      <c r="AP311" s="15">
        <v>6.5</v>
      </c>
      <c r="AQ311" s="15">
        <v>6.5</v>
      </c>
      <c r="AR311" s="15">
        <v>6.5</v>
      </c>
      <c r="AS311" s="15">
        <v>6.5</v>
      </c>
      <c r="AT311" s="15"/>
      <c r="AU311" s="15"/>
      <c r="AV311" s="15">
        <v>6.2</v>
      </c>
      <c r="AW311" s="15">
        <v>6</v>
      </c>
      <c r="AX311" s="15">
        <v>5.8</v>
      </c>
      <c r="AY311" s="15">
        <v>5</v>
      </c>
      <c r="AZ311" s="15">
        <v>5.8</v>
      </c>
      <c r="BA311" s="15">
        <v>5.7</v>
      </c>
      <c r="BB311" s="15">
        <v>5.8</v>
      </c>
      <c r="BC311" s="15"/>
      <c r="BD311" s="15">
        <v>6.4</v>
      </c>
      <c r="BE311" s="15"/>
    </row>
    <row r="312" s="2" customFormat="1" ht="40.5" customHeight="1" spans="1:57">
      <c r="A312" s="16"/>
      <c r="B312" s="16"/>
      <c r="C312" s="16"/>
      <c r="D312" s="14" t="s">
        <v>578</v>
      </c>
      <c r="E312" s="14" t="s">
        <v>462</v>
      </c>
      <c r="F312" s="15">
        <f t="shared" si="18"/>
        <v>7</v>
      </c>
      <c r="G312" s="15">
        <f t="shared" si="19"/>
        <v>7</v>
      </c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>
        <v>7</v>
      </c>
    </row>
    <row r="313" s="2" customFormat="1" ht="27" customHeight="1" spans="1:57">
      <c r="A313" s="16"/>
      <c r="B313" s="16"/>
      <c r="C313" s="16"/>
      <c r="D313" s="14" t="s">
        <v>576</v>
      </c>
      <c r="E313" s="14" t="s">
        <v>579</v>
      </c>
      <c r="F313" s="15">
        <f t="shared" si="18"/>
        <v>7.5</v>
      </c>
      <c r="G313" s="15">
        <f t="shared" si="19"/>
        <v>7.5</v>
      </c>
      <c r="H313" s="15"/>
      <c r="I313" s="15"/>
      <c r="J313" s="15"/>
      <c r="K313" s="15"/>
      <c r="L313" s="15"/>
      <c r="M313" s="15"/>
      <c r="N313" s="15"/>
      <c r="O313" s="15">
        <v>7.5</v>
      </c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</row>
    <row r="314" s="2" customFormat="1" ht="40.5" customHeight="1" spans="1:57">
      <c r="A314" s="16"/>
      <c r="B314" s="16"/>
      <c r="C314" s="16"/>
      <c r="D314" s="14" t="s">
        <v>578</v>
      </c>
      <c r="E314" s="14" t="s">
        <v>580</v>
      </c>
      <c r="F314" s="15">
        <f t="shared" si="18"/>
        <v>2.4</v>
      </c>
      <c r="G314" s="15">
        <f t="shared" si="19"/>
        <v>2.4</v>
      </c>
      <c r="H314" s="15">
        <v>2.4</v>
      </c>
      <c r="I314" s="15">
        <v>2.4</v>
      </c>
      <c r="J314" s="15"/>
      <c r="K314" s="15"/>
      <c r="L314" s="15"/>
      <c r="M314" s="15"/>
      <c r="N314" s="15">
        <v>2.4</v>
      </c>
      <c r="O314" s="15"/>
      <c r="P314" s="15">
        <v>2.4</v>
      </c>
      <c r="Q314" s="15"/>
      <c r="R314" s="15">
        <v>2.4</v>
      </c>
      <c r="S314" s="15"/>
      <c r="T314" s="15"/>
      <c r="U314" s="15"/>
      <c r="V314" s="15"/>
      <c r="W314" s="15">
        <v>2.4</v>
      </c>
      <c r="X314" s="15"/>
      <c r="Y314" s="15"/>
      <c r="Z314" s="15"/>
      <c r="AA314" s="15"/>
      <c r="AB314" s="15"/>
      <c r="AC314" s="15"/>
      <c r="AD314" s="15">
        <v>2.4</v>
      </c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</row>
    <row r="315" s="2" customFormat="1" ht="40.5" customHeight="1" spans="1:57">
      <c r="A315" s="16"/>
      <c r="B315" s="16"/>
      <c r="C315" s="16"/>
      <c r="D315" s="14" t="s">
        <v>576</v>
      </c>
      <c r="E315" s="14" t="s">
        <v>580</v>
      </c>
      <c r="F315" s="15">
        <f t="shared" si="18"/>
        <v>5</v>
      </c>
      <c r="G315" s="15">
        <f t="shared" si="19"/>
        <v>5</v>
      </c>
      <c r="H315" s="15">
        <v>5</v>
      </c>
      <c r="I315" s="15"/>
      <c r="J315" s="15">
        <v>5</v>
      </c>
      <c r="K315" s="15">
        <v>5</v>
      </c>
      <c r="L315" s="15">
        <v>5</v>
      </c>
      <c r="M315" s="15">
        <v>5</v>
      </c>
      <c r="N315" s="15"/>
      <c r="O315" s="15">
        <v>5</v>
      </c>
      <c r="P315" s="15"/>
      <c r="Q315" s="15"/>
      <c r="R315" s="15">
        <v>5</v>
      </c>
      <c r="S315" s="15"/>
      <c r="T315" s="15"/>
      <c r="U315" s="15">
        <v>5</v>
      </c>
      <c r="V315" s="15"/>
      <c r="W315" s="15"/>
      <c r="X315" s="15"/>
      <c r="Y315" s="15"/>
      <c r="Z315" s="15"/>
      <c r="AA315" s="15"/>
      <c r="AB315" s="15">
        <v>5</v>
      </c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</row>
    <row r="316" s="2" customFormat="1" ht="67.5" customHeight="1" spans="1:57">
      <c r="A316" s="16"/>
      <c r="B316" s="16"/>
      <c r="C316" s="16"/>
      <c r="D316" s="14" t="s">
        <v>578</v>
      </c>
      <c r="E316" s="14" t="s">
        <v>429</v>
      </c>
      <c r="F316" s="15">
        <f t="shared" si="18"/>
        <v>10.66</v>
      </c>
      <c r="G316" s="15">
        <f t="shared" si="19"/>
        <v>10.66</v>
      </c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>
        <v>10.66</v>
      </c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</row>
    <row r="317" s="2" customFormat="1" ht="67.5" customHeight="1" spans="1:57">
      <c r="A317" s="16"/>
      <c r="B317" s="16"/>
      <c r="C317" s="16"/>
      <c r="D317" s="14" t="s">
        <v>581</v>
      </c>
      <c r="E317" s="14" t="s">
        <v>429</v>
      </c>
      <c r="F317" s="15">
        <f t="shared" si="18"/>
        <v>25.8</v>
      </c>
      <c r="G317" s="15">
        <f t="shared" si="19"/>
        <v>29.6</v>
      </c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>
        <v>25.8</v>
      </c>
      <c r="AU317" s="15"/>
      <c r="AV317" s="15"/>
      <c r="AW317" s="15"/>
      <c r="AX317" s="15">
        <v>29.6</v>
      </c>
      <c r="AY317" s="15"/>
      <c r="AZ317" s="15">
        <v>29.6</v>
      </c>
      <c r="BA317" s="15">
        <v>29.6</v>
      </c>
      <c r="BB317" s="15"/>
      <c r="BC317" s="15"/>
      <c r="BD317" s="15"/>
      <c r="BE317" s="15"/>
    </row>
    <row r="318" s="2" customFormat="1" ht="40.5" customHeight="1" spans="1:57">
      <c r="A318" s="17"/>
      <c r="B318" s="17"/>
      <c r="C318" s="17"/>
      <c r="D318" s="14" t="s">
        <v>576</v>
      </c>
      <c r="E318" s="14" t="s">
        <v>582</v>
      </c>
      <c r="F318" s="15">
        <f t="shared" si="18"/>
        <v>5</v>
      </c>
      <c r="G318" s="15">
        <f t="shared" si="19"/>
        <v>5</v>
      </c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>
        <v>5</v>
      </c>
      <c r="T318" s="15">
        <v>5</v>
      </c>
      <c r="U318" s="15"/>
      <c r="V318" s="15"/>
      <c r="W318" s="15"/>
      <c r="X318" s="15"/>
      <c r="Y318" s="15">
        <v>5</v>
      </c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</row>
    <row r="319" s="1" customFormat="1" ht="54" customHeight="1" spans="1:57">
      <c r="A319" s="11">
        <v>82</v>
      </c>
      <c r="B319" s="11" t="s">
        <v>583</v>
      </c>
      <c r="C319" s="11" t="s">
        <v>127</v>
      </c>
      <c r="D319" s="11" t="s">
        <v>205</v>
      </c>
      <c r="E319" s="11" t="s">
        <v>584</v>
      </c>
      <c r="F319" s="12">
        <f t="shared" si="18"/>
        <v>9.77</v>
      </c>
      <c r="G319" s="12">
        <f t="shared" si="19"/>
        <v>9.77</v>
      </c>
      <c r="H319" s="12"/>
      <c r="I319" s="12">
        <v>9.77</v>
      </c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</row>
    <row r="320" s="1" customFormat="1" ht="27" customHeight="1" spans="1:57">
      <c r="A320" s="9"/>
      <c r="B320" s="9"/>
      <c r="C320" s="9"/>
      <c r="D320" s="11" t="s">
        <v>207</v>
      </c>
      <c r="E320" s="11" t="s">
        <v>476</v>
      </c>
      <c r="F320" s="12">
        <f t="shared" si="18"/>
        <v>14.65</v>
      </c>
      <c r="G320" s="12">
        <f t="shared" si="19"/>
        <v>43.7</v>
      </c>
      <c r="H320" s="12">
        <v>14.65</v>
      </c>
      <c r="I320" s="12"/>
      <c r="J320" s="12">
        <v>14.65</v>
      </c>
      <c r="K320" s="12">
        <v>14.65</v>
      </c>
      <c r="L320" s="12">
        <v>14.65</v>
      </c>
      <c r="M320" s="12"/>
      <c r="N320" s="12"/>
      <c r="O320" s="12"/>
      <c r="P320" s="12"/>
      <c r="Q320" s="12"/>
      <c r="R320" s="12">
        <v>14.65</v>
      </c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>
        <v>24.78</v>
      </c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>
        <v>43.7</v>
      </c>
      <c r="AX320" s="12"/>
      <c r="AY320" s="12">
        <v>43.7</v>
      </c>
      <c r="AZ320" s="12"/>
      <c r="BA320" s="12"/>
      <c r="BB320" s="12"/>
      <c r="BC320" s="12"/>
      <c r="BD320" s="12"/>
      <c r="BE320" s="12"/>
    </row>
    <row r="321" s="1" customFormat="1" ht="40.5" customHeight="1" spans="1:57">
      <c r="A321" s="13"/>
      <c r="B321" s="13"/>
      <c r="C321" s="13"/>
      <c r="D321" s="11" t="s">
        <v>205</v>
      </c>
      <c r="E321" s="11" t="s">
        <v>161</v>
      </c>
      <c r="F321" s="12">
        <f t="shared" si="18"/>
        <v>17.35</v>
      </c>
      <c r="G321" s="12">
        <f t="shared" si="19"/>
        <v>25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>
        <v>17.35</v>
      </c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>
        <v>25</v>
      </c>
    </row>
    <row r="322" s="2" customFormat="1" ht="40.5" customHeight="1" spans="1:57">
      <c r="A322" s="14">
        <v>83</v>
      </c>
      <c r="B322" s="14" t="s">
        <v>585</v>
      </c>
      <c r="C322" s="14" t="s">
        <v>354</v>
      </c>
      <c r="D322" s="14" t="s">
        <v>221</v>
      </c>
      <c r="E322" s="14" t="s">
        <v>586</v>
      </c>
      <c r="F322" s="15">
        <f t="shared" si="18"/>
        <v>19.8</v>
      </c>
      <c r="G322" s="15">
        <f t="shared" si="19"/>
        <v>22.77</v>
      </c>
      <c r="H322" s="15"/>
      <c r="I322" s="15"/>
      <c r="J322" s="15"/>
      <c r="K322" s="15"/>
      <c r="L322" s="15"/>
      <c r="M322" s="15"/>
      <c r="N322" s="15">
        <v>19.8</v>
      </c>
      <c r="O322" s="15">
        <v>19.8</v>
      </c>
      <c r="P322" s="15"/>
      <c r="Q322" s="15"/>
      <c r="R322" s="15">
        <v>19.8</v>
      </c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>
        <v>19.8</v>
      </c>
      <c r="AJ322" s="15">
        <v>22.77</v>
      </c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</row>
    <row r="323" s="2" customFormat="1" ht="40.5" customHeight="1" spans="1:57">
      <c r="A323" s="16"/>
      <c r="B323" s="16"/>
      <c r="C323" s="16"/>
      <c r="D323" s="14" t="s">
        <v>223</v>
      </c>
      <c r="E323" s="14" t="s">
        <v>586</v>
      </c>
      <c r="F323" s="15">
        <f t="shared" si="18"/>
        <v>32.8</v>
      </c>
      <c r="G323" s="15">
        <f t="shared" si="19"/>
        <v>33.2</v>
      </c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>
        <v>32.8</v>
      </c>
      <c r="AL323" s="15">
        <v>32.8</v>
      </c>
      <c r="AM323" s="15">
        <v>32.8</v>
      </c>
      <c r="AN323" s="15">
        <v>32.8</v>
      </c>
      <c r="AO323" s="15">
        <v>32.8</v>
      </c>
      <c r="AP323" s="15">
        <v>32.8</v>
      </c>
      <c r="AQ323" s="15">
        <v>32.8</v>
      </c>
      <c r="AR323" s="15">
        <v>32.8</v>
      </c>
      <c r="AS323" s="15">
        <v>32.8</v>
      </c>
      <c r="AT323" s="15">
        <v>32.8</v>
      </c>
      <c r="AU323" s="15"/>
      <c r="AV323" s="15">
        <v>32.8</v>
      </c>
      <c r="AW323" s="15">
        <v>33.2</v>
      </c>
      <c r="AX323" s="15">
        <v>33.2</v>
      </c>
      <c r="AY323" s="15">
        <v>33.2</v>
      </c>
      <c r="AZ323" s="15">
        <v>33.2</v>
      </c>
      <c r="BA323" s="15">
        <v>33.2</v>
      </c>
      <c r="BB323" s="15">
        <v>33.2</v>
      </c>
      <c r="BC323" s="15">
        <v>33.2</v>
      </c>
      <c r="BD323" s="15">
        <v>33.2</v>
      </c>
      <c r="BE323" s="15"/>
    </row>
    <row r="324" s="2" customFormat="1" ht="40.5" customHeight="1" spans="1:57">
      <c r="A324" s="16"/>
      <c r="B324" s="16"/>
      <c r="C324" s="16"/>
      <c r="D324" s="14" t="s">
        <v>305</v>
      </c>
      <c r="E324" s="14" t="s">
        <v>586</v>
      </c>
      <c r="F324" s="15">
        <f t="shared" si="18"/>
        <v>19.8</v>
      </c>
      <c r="G324" s="15">
        <f t="shared" si="19"/>
        <v>24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>
        <v>19.8</v>
      </c>
      <c r="AL324" s="15">
        <v>19.8</v>
      </c>
      <c r="AM324" s="15">
        <v>19.8</v>
      </c>
      <c r="AN324" s="15">
        <v>19.8</v>
      </c>
      <c r="AO324" s="15">
        <v>19.8</v>
      </c>
      <c r="AP324" s="15">
        <v>19.8</v>
      </c>
      <c r="AQ324" s="15">
        <v>19.8</v>
      </c>
      <c r="AR324" s="15">
        <v>19.8</v>
      </c>
      <c r="AS324" s="15">
        <v>19.8</v>
      </c>
      <c r="AT324" s="15"/>
      <c r="AU324" s="15">
        <v>19.8</v>
      </c>
      <c r="AV324" s="15"/>
      <c r="AW324" s="15"/>
      <c r="AX324" s="15"/>
      <c r="AY324" s="15">
        <v>24</v>
      </c>
      <c r="AZ324" s="15">
        <v>24</v>
      </c>
      <c r="BA324" s="15"/>
      <c r="BB324" s="15"/>
      <c r="BC324" s="15"/>
      <c r="BD324" s="15"/>
      <c r="BE324" s="15"/>
    </row>
    <row r="325" s="2" customFormat="1" ht="40.5" customHeight="1" spans="1:57">
      <c r="A325" s="16"/>
      <c r="B325" s="16"/>
      <c r="C325" s="16"/>
      <c r="D325" s="14" t="s">
        <v>587</v>
      </c>
      <c r="E325" s="14" t="s">
        <v>586</v>
      </c>
      <c r="F325" s="15">
        <f t="shared" si="18"/>
        <v>22</v>
      </c>
      <c r="G325" s="15">
        <f t="shared" si="19"/>
        <v>25.3</v>
      </c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>
        <v>23.7</v>
      </c>
      <c r="AL325" s="15">
        <v>23.7</v>
      </c>
      <c r="AM325" s="15">
        <v>23.7</v>
      </c>
      <c r="AN325" s="15">
        <v>23.7</v>
      </c>
      <c r="AO325" s="15">
        <v>23.7</v>
      </c>
      <c r="AP325" s="15">
        <v>23.7</v>
      </c>
      <c r="AQ325" s="15">
        <v>23.7</v>
      </c>
      <c r="AR325" s="15">
        <v>23.7</v>
      </c>
      <c r="AS325" s="15">
        <v>23.7</v>
      </c>
      <c r="AT325" s="15">
        <v>23.7</v>
      </c>
      <c r="AU325" s="15">
        <v>23.7</v>
      </c>
      <c r="AV325" s="15">
        <v>22.8</v>
      </c>
      <c r="AW325" s="15">
        <v>23.2</v>
      </c>
      <c r="AX325" s="15"/>
      <c r="AY325" s="15"/>
      <c r="AZ325" s="15">
        <v>25.3</v>
      </c>
      <c r="BA325" s="15">
        <v>23.2</v>
      </c>
      <c r="BB325" s="15"/>
      <c r="BC325" s="15"/>
      <c r="BD325" s="15"/>
      <c r="BE325" s="15">
        <v>22</v>
      </c>
    </row>
    <row r="326" s="2" customFormat="1" ht="40.5" customHeight="1" spans="1:57">
      <c r="A326" s="16"/>
      <c r="B326" s="16"/>
      <c r="C326" s="16"/>
      <c r="D326" s="31" t="s">
        <v>588</v>
      </c>
      <c r="E326" s="31" t="s">
        <v>586</v>
      </c>
      <c r="F326" s="15">
        <f t="shared" si="18"/>
        <v>35.64</v>
      </c>
      <c r="G326" s="15">
        <f t="shared" si="19"/>
        <v>35.64</v>
      </c>
      <c r="H326" s="15"/>
      <c r="I326" s="33">
        <v>35.64</v>
      </c>
      <c r="J326" s="15">
        <v>35.64</v>
      </c>
      <c r="K326" s="15"/>
      <c r="L326" s="15"/>
      <c r="M326" s="15"/>
      <c r="N326" s="15"/>
      <c r="O326" s="15">
        <v>35.64</v>
      </c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>
        <v>35.64</v>
      </c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</row>
    <row r="327" s="1" customFormat="1" ht="54" customHeight="1" spans="1:57">
      <c r="A327" s="11">
        <v>84</v>
      </c>
      <c r="B327" s="11" t="s">
        <v>589</v>
      </c>
      <c r="C327" s="11" t="s">
        <v>139</v>
      </c>
      <c r="D327" s="11" t="s">
        <v>590</v>
      </c>
      <c r="E327" s="11" t="s">
        <v>591</v>
      </c>
      <c r="F327" s="12">
        <f t="shared" si="18"/>
        <v>5.25</v>
      </c>
      <c r="G327" s="12">
        <f t="shared" si="19"/>
        <v>8.1</v>
      </c>
      <c r="H327" s="12">
        <v>5.25</v>
      </c>
      <c r="I327" s="12">
        <v>5.25</v>
      </c>
      <c r="J327" s="12">
        <v>5.25</v>
      </c>
      <c r="K327" s="12">
        <v>5.25</v>
      </c>
      <c r="L327" s="12"/>
      <c r="M327" s="12">
        <v>5.25</v>
      </c>
      <c r="N327" s="12">
        <v>5.25</v>
      </c>
      <c r="O327" s="12">
        <v>5.25</v>
      </c>
      <c r="P327" s="12"/>
      <c r="Q327" s="12">
        <v>5.25</v>
      </c>
      <c r="R327" s="12">
        <v>5.25</v>
      </c>
      <c r="S327" s="12">
        <v>5.25</v>
      </c>
      <c r="T327" s="12">
        <v>5.25</v>
      </c>
      <c r="U327" s="12">
        <v>5.25</v>
      </c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>
        <v>5.25</v>
      </c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>
        <v>8.1</v>
      </c>
      <c r="AW327" s="12">
        <v>8.1</v>
      </c>
      <c r="AX327" s="12">
        <v>8.1</v>
      </c>
      <c r="AY327" s="12">
        <v>8.1</v>
      </c>
      <c r="AZ327" s="12">
        <v>8.1</v>
      </c>
      <c r="BA327" s="12">
        <v>8.1</v>
      </c>
      <c r="BB327" s="12">
        <v>8.1</v>
      </c>
      <c r="BC327" s="12">
        <v>8.1</v>
      </c>
      <c r="BD327" s="12">
        <v>8.1</v>
      </c>
      <c r="BE327" s="12"/>
    </row>
    <row r="328" s="2" customFormat="1" ht="40.5" customHeight="1" spans="1:57">
      <c r="A328" s="32">
        <v>85</v>
      </c>
      <c r="B328" s="32" t="s">
        <v>592</v>
      </c>
      <c r="C328" s="32" t="s">
        <v>593</v>
      </c>
      <c r="D328" s="14" t="s">
        <v>594</v>
      </c>
      <c r="E328" s="14" t="s">
        <v>595</v>
      </c>
      <c r="F328" s="15">
        <f t="shared" si="18"/>
        <v>7.28</v>
      </c>
      <c r="G328" s="15">
        <f t="shared" si="19"/>
        <v>7.28</v>
      </c>
      <c r="H328" s="15"/>
      <c r="I328" s="15"/>
      <c r="J328" s="15"/>
      <c r="K328" s="15"/>
      <c r="L328" s="15">
        <v>7.28</v>
      </c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</row>
    <row r="329" s="2" customFormat="1" ht="40.5" customHeight="1" spans="1:57">
      <c r="A329" s="32"/>
      <c r="B329" s="32" t="s">
        <v>592</v>
      </c>
      <c r="C329" s="32" t="s">
        <v>593</v>
      </c>
      <c r="D329" s="14" t="s">
        <v>596</v>
      </c>
      <c r="E329" s="14" t="s">
        <v>597</v>
      </c>
      <c r="F329" s="15">
        <f t="shared" si="18"/>
        <v>2.4</v>
      </c>
      <c r="G329" s="15">
        <f t="shared" si="19"/>
        <v>2.4</v>
      </c>
      <c r="H329" s="15">
        <v>2.4</v>
      </c>
      <c r="I329" s="15">
        <v>2.4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>
        <v>2.4</v>
      </c>
      <c r="U329" s="15">
        <v>2.4</v>
      </c>
      <c r="V329" s="15"/>
      <c r="W329" s="15">
        <v>2.4</v>
      </c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</row>
    <row r="330" s="2" customFormat="1" ht="54" customHeight="1" spans="1:57">
      <c r="A330" s="25"/>
      <c r="B330" s="25" t="s">
        <v>592</v>
      </c>
      <c r="C330" s="25" t="s">
        <v>593</v>
      </c>
      <c r="D330" s="14" t="s">
        <v>594</v>
      </c>
      <c r="E330" s="14" t="s">
        <v>584</v>
      </c>
      <c r="F330" s="15">
        <f t="shared" si="18"/>
        <v>13.38</v>
      </c>
      <c r="G330" s="15">
        <f t="shared" si="19"/>
        <v>13.38</v>
      </c>
      <c r="H330" s="15">
        <v>13.38</v>
      </c>
      <c r="I330" s="15"/>
      <c r="J330" s="15"/>
      <c r="K330" s="15"/>
      <c r="L330" s="15"/>
      <c r="M330" s="15">
        <v>13.38</v>
      </c>
      <c r="N330" s="15">
        <v>13.38</v>
      </c>
      <c r="O330" s="15"/>
      <c r="P330" s="15"/>
      <c r="Q330" s="15"/>
      <c r="R330" s="15"/>
      <c r="S330" s="15"/>
      <c r="T330" s="15">
        <v>13.38</v>
      </c>
      <c r="U330" s="15"/>
      <c r="V330" s="15"/>
      <c r="W330" s="15">
        <v>13.38</v>
      </c>
      <c r="X330" s="15"/>
      <c r="Y330" s="15">
        <v>13.38</v>
      </c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</row>
    <row r="331" s="1" customFormat="1" ht="40.5" customHeight="1" spans="1:57">
      <c r="A331" s="23">
        <v>86</v>
      </c>
      <c r="B331" s="23" t="s">
        <v>598</v>
      </c>
      <c r="C331" s="23" t="s">
        <v>90</v>
      </c>
      <c r="D331" s="11" t="s">
        <v>599</v>
      </c>
      <c r="E331" s="11" t="s">
        <v>243</v>
      </c>
      <c r="F331" s="12">
        <f t="shared" si="18"/>
        <v>26.8</v>
      </c>
      <c r="G331" s="12">
        <f t="shared" si="19"/>
        <v>26.8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>
        <v>26.8</v>
      </c>
      <c r="AU331" s="12">
        <v>26.8</v>
      </c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</row>
    <row r="332" s="1" customFormat="1" ht="40.5" customHeight="1" spans="1:57">
      <c r="A332" s="23"/>
      <c r="B332" s="23" t="s">
        <v>598</v>
      </c>
      <c r="C332" s="23" t="s">
        <v>90</v>
      </c>
      <c r="D332" s="11" t="s">
        <v>93</v>
      </c>
      <c r="E332" s="11" t="s">
        <v>183</v>
      </c>
      <c r="F332" s="12">
        <f t="shared" si="18"/>
        <v>18.02</v>
      </c>
      <c r="G332" s="12">
        <f t="shared" si="19"/>
        <v>25.5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>
        <v>18.02</v>
      </c>
      <c r="AK332" s="12">
        <v>25.5</v>
      </c>
      <c r="AL332" s="12">
        <v>25.5</v>
      </c>
      <c r="AM332" s="12">
        <v>25.5</v>
      </c>
      <c r="AN332" s="12">
        <v>25.5</v>
      </c>
      <c r="AO332" s="12">
        <v>25.5</v>
      </c>
      <c r="AP332" s="12">
        <v>25.5</v>
      </c>
      <c r="AQ332" s="12">
        <v>25.5</v>
      </c>
      <c r="AR332" s="12">
        <v>25.5</v>
      </c>
      <c r="AS332" s="12">
        <v>25.5</v>
      </c>
      <c r="AT332" s="12"/>
      <c r="AU332" s="12"/>
      <c r="AV332" s="12"/>
      <c r="AW332" s="12">
        <v>21.9</v>
      </c>
      <c r="AX332" s="12"/>
      <c r="AY332" s="12"/>
      <c r="AZ332" s="12"/>
      <c r="BA332" s="12"/>
      <c r="BB332" s="12">
        <v>25</v>
      </c>
      <c r="BC332" s="12"/>
      <c r="BD332" s="12"/>
      <c r="BE332" s="12"/>
    </row>
    <row r="333" ht="40.5" customHeight="1" spans="1:57">
      <c r="A333" s="19"/>
      <c r="B333" s="19" t="s">
        <v>598</v>
      </c>
      <c r="C333" s="19" t="s">
        <v>90</v>
      </c>
      <c r="D333" s="11" t="s">
        <v>91</v>
      </c>
      <c r="E333" s="11" t="s">
        <v>286</v>
      </c>
      <c r="F333" s="12">
        <f t="shared" si="18"/>
        <v>2.96</v>
      </c>
      <c r="G333" s="12">
        <f t="shared" si="19"/>
        <v>3.5</v>
      </c>
      <c r="H333" s="12">
        <v>2.96</v>
      </c>
      <c r="I333" s="12">
        <v>2.96</v>
      </c>
      <c r="J333" s="12"/>
      <c r="K333" s="12"/>
      <c r="L333" s="12"/>
      <c r="M333" s="12">
        <v>2.96</v>
      </c>
      <c r="N333" s="12">
        <v>2.96</v>
      </c>
      <c r="O333" s="12"/>
      <c r="P333" s="12"/>
      <c r="Q333" s="12">
        <v>2.96</v>
      </c>
      <c r="R333" s="12">
        <v>2.96</v>
      </c>
      <c r="S333" s="12">
        <v>2.96</v>
      </c>
      <c r="T333" s="12"/>
      <c r="U333" s="12"/>
      <c r="V333" s="12"/>
      <c r="W333" s="12">
        <v>2.96</v>
      </c>
      <c r="X333" s="12"/>
      <c r="Y333" s="12"/>
      <c r="Z333" s="12"/>
      <c r="AA333" s="12"/>
      <c r="AB333" s="12">
        <v>2.96</v>
      </c>
      <c r="AC333" s="12"/>
      <c r="AD333" s="12"/>
      <c r="AE333" s="12"/>
      <c r="AF333" s="12"/>
      <c r="AG333" s="12"/>
      <c r="AH333" s="12"/>
      <c r="AI333" s="12"/>
      <c r="AJ333" s="12"/>
      <c r="AK333" s="12">
        <v>3.5</v>
      </c>
      <c r="AL333" s="12">
        <v>3.5</v>
      </c>
      <c r="AM333" s="12">
        <v>3.5</v>
      </c>
      <c r="AN333" s="12">
        <v>3.5</v>
      </c>
      <c r="AO333" s="12">
        <v>3.5</v>
      </c>
      <c r="AP333" s="12">
        <v>3.5</v>
      </c>
      <c r="AQ333" s="12">
        <v>3.5</v>
      </c>
      <c r="AR333" s="12">
        <v>3.5</v>
      </c>
      <c r="AS333" s="12">
        <v>3.5</v>
      </c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</row>
    <row r="334" s="2" customFormat="1" ht="40.5" customHeight="1" spans="1:57">
      <c r="A334" s="14">
        <v>87</v>
      </c>
      <c r="B334" s="14" t="s">
        <v>600</v>
      </c>
      <c r="C334" s="14" t="s">
        <v>127</v>
      </c>
      <c r="D334" s="14" t="s">
        <v>601</v>
      </c>
      <c r="E334" s="14" t="s">
        <v>507</v>
      </c>
      <c r="F334" s="15">
        <f t="shared" si="18"/>
        <v>39</v>
      </c>
      <c r="G334" s="15">
        <f t="shared" si="19"/>
        <v>39</v>
      </c>
      <c r="H334" s="15">
        <v>39</v>
      </c>
      <c r="I334" s="15"/>
      <c r="J334" s="15"/>
      <c r="K334" s="15"/>
      <c r="L334" s="15"/>
      <c r="M334" s="15"/>
      <c r="N334" s="15"/>
      <c r="O334" s="15">
        <v>39</v>
      </c>
      <c r="P334" s="15"/>
      <c r="Q334" s="15">
        <v>39</v>
      </c>
      <c r="R334" s="15">
        <v>39</v>
      </c>
      <c r="S334" s="15">
        <v>39</v>
      </c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</row>
    <row r="335" s="2" customFormat="1" ht="40.5" customHeight="1" spans="1:57">
      <c r="A335" s="16"/>
      <c r="B335" s="16"/>
      <c r="C335" s="16"/>
      <c r="D335" s="14" t="s">
        <v>602</v>
      </c>
      <c r="E335" s="14" t="s">
        <v>603</v>
      </c>
      <c r="F335" s="15">
        <f t="shared" si="18"/>
        <v>6</v>
      </c>
      <c r="G335" s="15">
        <f t="shared" si="19"/>
        <v>6.2</v>
      </c>
      <c r="H335" s="15"/>
      <c r="I335" s="15"/>
      <c r="J335" s="15">
        <v>6</v>
      </c>
      <c r="K335" s="15">
        <v>6</v>
      </c>
      <c r="L335" s="15"/>
      <c r="M335" s="15">
        <v>6</v>
      </c>
      <c r="N335" s="15">
        <v>6</v>
      </c>
      <c r="O335" s="15"/>
      <c r="P335" s="15">
        <v>6</v>
      </c>
      <c r="Q335" s="15"/>
      <c r="R335" s="15"/>
      <c r="S335" s="15"/>
      <c r="T335" s="15">
        <v>6</v>
      </c>
      <c r="U335" s="15">
        <v>6</v>
      </c>
      <c r="V335" s="15"/>
      <c r="W335" s="15">
        <v>6</v>
      </c>
      <c r="X335" s="15"/>
      <c r="Y335" s="15"/>
      <c r="Z335" s="15"/>
      <c r="AA335" s="15"/>
      <c r="AB335" s="15"/>
      <c r="AC335" s="15"/>
      <c r="AD335" s="15">
        <v>6</v>
      </c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>
        <v>6.2</v>
      </c>
      <c r="AU335" s="15">
        <v>6.2</v>
      </c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</row>
    <row r="336" s="2" customFormat="1" ht="54" customHeight="1" spans="1:57">
      <c r="A336" s="16"/>
      <c r="B336" s="16"/>
      <c r="C336" s="16"/>
      <c r="D336" s="14" t="s">
        <v>602</v>
      </c>
      <c r="E336" s="14" t="s">
        <v>604</v>
      </c>
      <c r="F336" s="15">
        <f t="shared" si="18"/>
        <v>4.14</v>
      </c>
      <c r="G336" s="15">
        <f t="shared" si="19"/>
        <v>11.95</v>
      </c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>
        <v>11.95</v>
      </c>
      <c r="AF336" s="15"/>
      <c r="AG336" s="15">
        <v>4.5</v>
      </c>
      <c r="AH336" s="15"/>
      <c r="AI336" s="15"/>
      <c r="AJ336" s="15">
        <v>4.14</v>
      </c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</row>
    <row r="337" s="2" customFormat="1" ht="54" customHeight="1" spans="1:57">
      <c r="A337" s="16"/>
      <c r="B337" s="16"/>
      <c r="C337" s="16"/>
      <c r="D337" s="14" t="s">
        <v>602</v>
      </c>
      <c r="E337" s="14" t="s">
        <v>244</v>
      </c>
      <c r="F337" s="15">
        <f t="shared" si="18"/>
        <v>5.2</v>
      </c>
      <c r="G337" s="15">
        <f t="shared" si="19"/>
        <v>5.2</v>
      </c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>
        <v>5.2</v>
      </c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</row>
    <row r="338" s="2" customFormat="1" ht="40.5" customHeight="1" spans="1:57">
      <c r="A338" s="16"/>
      <c r="B338" s="16"/>
      <c r="C338" s="16"/>
      <c r="D338" s="14" t="s">
        <v>602</v>
      </c>
      <c r="E338" s="14" t="s">
        <v>605</v>
      </c>
      <c r="F338" s="15">
        <f t="shared" si="18"/>
        <v>6.7</v>
      </c>
      <c r="G338" s="15">
        <f t="shared" si="19"/>
        <v>8.74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>
        <v>8.74</v>
      </c>
      <c r="AK338" s="15">
        <v>6.8</v>
      </c>
      <c r="AL338" s="15">
        <v>6.8</v>
      </c>
      <c r="AM338" s="15">
        <v>6.8</v>
      </c>
      <c r="AN338" s="15">
        <v>6.8</v>
      </c>
      <c r="AO338" s="15">
        <v>6.8</v>
      </c>
      <c r="AP338" s="15">
        <v>6.8</v>
      </c>
      <c r="AQ338" s="15">
        <v>6.8</v>
      </c>
      <c r="AR338" s="15">
        <v>6.8</v>
      </c>
      <c r="AS338" s="15">
        <v>6.8</v>
      </c>
      <c r="AT338" s="15"/>
      <c r="AU338" s="15"/>
      <c r="AV338" s="15">
        <v>6.8</v>
      </c>
      <c r="AW338" s="15">
        <v>6.7</v>
      </c>
      <c r="AX338" s="15">
        <v>6.7</v>
      </c>
      <c r="AY338" s="15">
        <v>6.8</v>
      </c>
      <c r="AZ338" s="15">
        <v>6.8</v>
      </c>
      <c r="BA338" s="15">
        <v>6.7</v>
      </c>
      <c r="BB338" s="15">
        <v>6.7</v>
      </c>
      <c r="BC338" s="15"/>
      <c r="BD338" s="15">
        <v>6.7</v>
      </c>
      <c r="BE338" s="15"/>
    </row>
    <row r="339" s="2" customFormat="1" ht="40.5" customHeight="1" spans="1:57">
      <c r="A339" s="16"/>
      <c r="B339" s="16"/>
      <c r="C339" s="16"/>
      <c r="D339" s="14" t="s">
        <v>602</v>
      </c>
      <c r="E339" s="14" t="s">
        <v>606</v>
      </c>
      <c r="F339" s="15">
        <f t="shared" si="18"/>
        <v>6.13</v>
      </c>
      <c r="G339" s="15">
        <f t="shared" si="19"/>
        <v>6.3</v>
      </c>
      <c r="H339" s="15"/>
      <c r="I339" s="15">
        <v>6.13</v>
      </c>
      <c r="J339" s="15"/>
      <c r="K339" s="15"/>
      <c r="L339" s="15"/>
      <c r="M339" s="15"/>
      <c r="N339" s="15"/>
      <c r="O339" s="15">
        <v>6.3</v>
      </c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</row>
    <row r="340" s="2" customFormat="1" ht="54" customHeight="1" spans="1:57">
      <c r="A340" s="16"/>
      <c r="B340" s="16"/>
      <c r="C340" s="16"/>
      <c r="D340" s="14" t="s">
        <v>602</v>
      </c>
      <c r="E340" s="14" t="s">
        <v>607</v>
      </c>
      <c r="F340" s="15">
        <f t="shared" si="18"/>
        <v>10.19</v>
      </c>
      <c r="G340" s="15">
        <f t="shared" si="19"/>
        <v>10.19</v>
      </c>
      <c r="H340" s="15"/>
      <c r="I340" s="15"/>
      <c r="J340" s="15"/>
      <c r="K340" s="15"/>
      <c r="L340" s="15">
        <v>10.19</v>
      </c>
      <c r="M340" s="15"/>
      <c r="N340" s="15"/>
      <c r="O340" s="15">
        <v>10.19</v>
      </c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>
        <v>10.19</v>
      </c>
      <c r="AD340" s="15"/>
      <c r="AE340" s="15"/>
      <c r="AF340" s="15"/>
      <c r="AG340" s="15"/>
      <c r="AH340" s="15"/>
      <c r="AI340" s="15">
        <v>10.19</v>
      </c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</row>
    <row r="341" s="2" customFormat="1" ht="40.5" customHeight="1" spans="1:57">
      <c r="A341" s="16"/>
      <c r="B341" s="16"/>
      <c r="C341" s="16"/>
      <c r="D341" s="14" t="s">
        <v>601</v>
      </c>
      <c r="E341" s="14" t="s">
        <v>608</v>
      </c>
      <c r="F341" s="15">
        <f t="shared" si="18"/>
        <v>41.2</v>
      </c>
      <c r="G341" s="15">
        <f t="shared" si="19"/>
        <v>41.2</v>
      </c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>
        <v>41.2</v>
      </c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</row>
    <row r="342" s="2" customFormat="1" ht="40.5" customHeight="1" spans="1:57">
      <c r="A342" s="17"/>
      <c r="B342" s="17"/>
      <c r="C342" s="17"/>
      <c r="D342" s="31" t="s">
        <v>602</v>
      </c>
      <c r="E342" s="31" t="s">
        <v>603</v>
      </c>
      <c r="F342" s="15">
        <f t="shared" si="18"/>
        <v>6</v>
      </c>
      <c r="G342" s="15">
        <f t="shared" si="19"/>
        <v>6.2</v>
      </c>
      <c r="H342" s="15"/>
      <c r="I342" s="15"/>
      <c r="J342" s="15">
        <v>6</v>
      </c>
      <c r="K342" s="15">
        <v>6</v>
      </c>
      <c r="L342" s="15"/>
      <c r="M342" s="15">
        <v>6</v>
      </c>
      <c r="N342" s="15">
        <v>6</v>
      </c>
      <c r="O342" s="15"/>
      <c r="P342" s="15">
        <v>6</v>
      </c>
      <c r="Q342" s="15"/>
      <c r="R342" s="15"/>
      <c r="S342" s="15"/>
      <c r="T342" s="15">
        <v>6</v>
      </c>
      <c r="U342" s="15">
        <v>6</v>
      </c>
      <c r="V342" s="15"/>
      <c r="W342" s="15">
        <v>6</v>
      </c>
      <c r="X342" s="15"/>
      <c r="Y342" s="15"/>
      <c r="Z342" s="15"/>
      <c r="AA342" s="15">
        <v>6</v>
      </c>
      <c r="AB342" s="15"/>
      <c r="AC342" s="15"/>
      <c r="AD342" s="15">
        <v>6</v>
      </c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>
        <v>6.2</v>
      </c>
      <c r="AU342" s="15">
        <v>6.2</v>
      </c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</row>
    <row r="343" s="1" customFormat="1" ht="40.5" customHeight="1" spans="1:57">
      <c r="A343" s="11">
        <v>88</v>
      </c>
      <c r="B343" s="11" t="s">
        <v>609</v>
      </c>
      <c r="C343" s="11" t="s">
        <v>610</v>
      </c>
      <c r="D343" s="11" t="s">
        <v>611</v>
      </c>
      <c r="E343" s="11" t="s">
        <v>150</v>
      </c>
      <c r="F343" s="12">
        <f t="shared" si="18"/>
        <v>29</v>
      </c>
      <c r="G343" s="12">
        <f t="shared" si="19"/>
        <v>29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>
        <v>29</v>
      </c>
    </row>
    <row r="344" s="1" customFormat="1" ht="40.5" customHeight="1" spans="1:57">
      <c r="A344" s="9"/>
      <c r="B344" s="9"/>
      <c r="C344" s="9"/>
      <c r="D344" s="11" t="s">
        <v>612</v>
      </c>
      <c r="E344" s="11" t="s">
        <v>613</v>
      </c>
      <c r="F344" s="12">
        <f t="shared" si="18"/>
        <v>24.52</v>
      </c>
      <c r="G344" s="12">
        <f t="shared" si="19"/>
        <v>42.9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>
        <v>24.52</v>
      </c>
      <c r="AJ344" s="12">
        <v>28.2</v>
      </c>
      <c r="AK344" s="12">
        <v>36</v>
      </c>
      <c r="AL344" s="12">
        <v>36</v>
      </c>
      <c r="AM344" s="12">
        <v>36</v>
      </c>
      <c r="AN344" s="12">
        <v>36</v>
      </c>
      <c r="AO344" s="12">
        <v>36</v>
      </c>
      <c r="AP344" s="12">
        <v>36</v>
      </c>
      <c r="AQ344" s="12">
        <v>36</v>
      </c>
      <c r="AR344" s="12">
        <v>36</v>
      </c>
      <c r="AS344" s="12">
        <v>36</v>
      </c>
      <c r="AT344" s="12"/>
      <c r="AU344" s="12"/>
      <c r="AV344" s="12">
        <v>40</v>
      </c>
      <c r="AW344" s="12"/>
      <c r="AX344" s="12"/>
      <c r="AY344" s="12"/>
      <c r="AZ344" s="12"/>
      <c r="BA344" s="12">
        <v>36</v>
      </c>
      <c r="BB344" s="12">
        <v>42.9</v>
      </c>
      <c r="BC344" s="12"/>
      <c r="BD344" s="12"/>
      <c r="BE344" s="12">
        <v>31</v>
      </c>
    </row>
    <row r="345" ht="40.5" customHeight="1" spans="1:57">
      <c r="A345" s="9"/>
      <c r="B345" s="9"/>
      <c r="C345" s="9"/>
      <c r="D345" s="11" t="s">
        <v>611</v>
      </c>
      <c r="E345" s="11" t="s">
        <v>613</v>
      </c>
      <c r="F345" s="12">
        <f t="shared" si="18"/>
        <v>93.24</v>
      </c>
      <c r="G345" s="12">
        <f t="shared" si="19"/>
        <v>125.9</v>
      </c>
      <c r="H345" s="12">
        <v>93.24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>
        <v>93.24</v>
      </c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>
        <v>125</v>
      </c>
      <c r="AL345" s="12">
        <v>125</v>
      </c>
      <c r="AM345" s="12">
        <v>125</v>
      </c>
      <c r="AN345" s="12">
        <v>125</v>
      </c>
      <c r="AO345" s="12">
        <v>125</v>
      </c>
      <c r="AP345" s="12">
        <v>125</v>
      </c>
      <c r="AQ345" s="12">
        <v>125</v>
      </c>
      <c r="AR345" s="12">
        <v>125</v>
      </c>
      <c r="AS345" s="12">
        <v>125</v>
      </c>
      <c r="AT345" s="12"/>
      <c r="AU345" s="12"/>
      <c r="AV345" s="12">
        <v>117.9</v>
      </c>
      <c r="AW345" s="12">
        <v>125.9</v>
      </c>
      <c r="AX345" s="12"/>
      <c r="AY345" s="12"/>
      <c r="AZ345" s="12">
        <v>125.9</v>
      </c>
      <c r="BA345" s="12">
        <v>125.9</v>
      </c>
      <c r="BB345" s="12">
        <v>125.9</v>
      </c>
      <c r="BC345" s="12">
        <v>125.9</v>
      </c>
      <c r="BD345" s="12">
        <v>125.9</v>
      </c>
      <c r="BE345" s="12">
        <v>112</v>
      </c>
    </row>
    <row r="346" ht="40.5" customHeight="1" spans="1:57">
      <c r="A346" s="9"/>
      <c r="B346" s="9"/>
      <c r="C346" s="9"/>
      <c r="D346" s="11" t="s">
        <v>614</v>
      </c>
      <c r="E346" s="11" t="s">
        <v>131</v>
      </c>
      <c r="F346" s="12">
        <f t="shared" si="18"/>
        <v>6.94</v>
      </c>
      <c r="G346" s="12">
        <f t="shared" si="19"/>
        <v>53.5</v>
      </c>
      <c r="H346" s="12">
        <v>6.94</v>
      </c>
      <c r="I346" s="12">
        <v>6.94</v>
      </c>
      <c r="J346" s="12">
        <v>6.94</v>
      </c>
      <c r="K346" s="12">
        <v>6.94</v>
      </c>
      <c r="L346" s="12"/>
      <c r="M346" s="12">
        <v>6.94</v>
      </c>
      <c r="N346" s="12"/>
      <c r="O346" s="12">
        <v>6.94</v>
      </c>
      <c r="P346" s="12">
        <v>6.94</v>
      </c>
      <c r="Q346" s="12">
        <v>6.94</v>
      </c>
      <c r="R346" s="12">
        <v>6.94</v>
      </c>
      <c r="S346" s="12">
        <v>6.94</v>
      </c>
      <c r="T346" s="12"/>
      <c r="U346" s="12">
        <v>6.94</v>
      </c>
      <c r="V346" s="12"/>
      <c r="W346" s="12">
        <v>6.94</v>
      </c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>
        <v>53.5</v>
      </c>
    </row>
    <row r="347" ht="54" customHeight="1" spans="1:57">
      <c r="A347" s="13"/>
      <c r="B347" s="13"/>
      <c r="C347" s="13"/>
      <c r="D347" s="11" t="s">
        <v>615</v>
      </c>
      <c r="E347" s="11" t="s">
        <v>396</v>
      </c>
      <c r="F347" s="12">
        <f t="shared" si="18"/>
        <v>5.91</v>
      </c>
      <c r="G347" s="12">
        <f t="shared" si="19"/>
        <v>5.91</v>
      </c>
      <c r="H347" s="12"/>
      <c r="I347" s="12"/>
      <c r="J347" s="12"/>
      <c r="K347" s="12"/>
      <c r="L347" s="12"/>
      <c r="M347" s="12"/>
      <c r="N347" s="12"/>
      <c r="O347" s="12">
        <v>5.91</v>
      </c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>
        <v>5.91</v>
      </c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</row>
    <row r="348" s="2" customFormat="1" ht="40.5" customHeight="1" spans="1:57">
      <c r="A348" s="32">
        <v>89</v>
      </c>
      <c r="B348" s="32" t="s">
        <v>616</v>
      </c>
      <c r="C348" s="32" t="s">
        <v>179</v>
      </c>
      <c r="D348" s="14" t="s">
        <v>617</v>
      </c>
      <c r="E348" s="14" t="s">
        <v>618</v>
      </c>
      <c r="F348" s="15">
        <f t="shared" ref="F348:F385" si="20">MIN(H348:BE348)</f>
        <v>4.55</v>
      </c>
      <c r="G348" s="15">
        <f t="shared" ref="G348:G385" si="21">MAX(H348:BE348)</f>
        <v>4.55</v>
      </c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>
        <v>4.55</v>
      </c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</row>
    <row r="349" s="2" customFormat="1" ht="40.5" customHeight="1" spans="1:57">
      <c r="A349" s="32"/>
      <c r="B349" s="32" t="s">
        <v>616</v>
      </c>
      <c r="C349" s="32" t="s">
        <v>179</v>
      </c>
      <c r="D349" s="14" t="s">
        <v>184</v>
      </c>
      <c r="E349" s="14" t="s">
        <v>619</v>
      </c>
      <c r="F349" s="15">
        <f t="shared" si="20"/>
        <v>2</v>
      </c>
      <c r="G349" s="15">
        <f t="shared" si="21"/>
        <v>2</v>
      </c>
      <c r="H349" s="15">
        <v>2</v>
      </c>
      <c r="I349" s="15">
        <v>2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>
        <v>2</v>
      </c>
      <c r="X349" s="15"/>
      <c r="Y349" s="15"/>
      <c r="Z349" s="15"/>
      <c r="AA349" s="15"/>
      <c r="AB349" s="15"/>
      <c r="AC349" s="15"/>
      <c r="AD349" s="15">
        <v>2</v>
      </c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</row>
    <row r="350" s="2" customFormat="1" ht="40.5" customHeight="1" spans="1:57">
      <c r="A350" s="32"/>
      <c r="B350" s="32" t="s">
        <v>616</v>
      </c>
      <c r="C350" s="32" t="s">
        <v>179</v>
      </c>
      <c r="D350" s="14" t="s">
        <v>620</v>
      </c>
      <c r="E350" s="14" t="s">
        <v>394</v>
      </c>
      <c r="F350" s="15">
        <f t="shared" si="20"/>
        <v>3</v>
      </c>
      <c r="G350" s="15">
        <f t="shared" si="21"/>
        <v>3</v>
      </c>
      <c r="H350" s="15"/>
      <c r="I350" s="15"/>
      <c r="J350" s="15"/>
      <c r="K350" s="15"/>
      <c r="L350" s="15"/>
      <c r="M350" s="15">
        <v>3</v>
      </c>
      <c r="N350" s="15"/>
      <c r="O350" s="15"/>
      <c r="P350" s="15"/>
      <c r="Q350" s="15">
        <v>3</v>
      </c>
      <c r="R350" s="15">
        <v>3</v>
      </c>
      <c r="S350" s="15"/>
      <c r="T350" s="15">
        <v>3</v>
      </c>
      <c r="U350" s="15">
        <v>3</v>
      </c>
      <c r="V350" s="15"/>
      <c r="W350" s="15"/>
      <c r="X350" s="15"/>
      <c r="Y350" s="15">
        <v>3</v>
      </c>
      <c r="Z350" s="15"/>
      <c r="AA350" s="15"/>
      <c r="AB350" s="15"/>
      <c r="AC350" s="15"/>
      <c r="AD350" s="15"/>
      <c r="AE350" s="15"/>
      <c r="AF350" s="15"/>
      <c r="AG350" s="15"/>
      <c r="AH350" s="15">
        <v>3</v>
      </c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</row>
    <row r="351" s="2" customFormat="1" ht="67.5" customHeight="1" spans="1:57">
      <c r="A351" s="32"/>
      <c r="B351" s="32" t="s">
        <v>616</v>
      </c>
      <c r="C351" s="32" t="s">
        <v>179</v>
      </c>
      <c r="D351" s="14" t="s">
        <v>620</v>
      </c>
      <c r="E351" s="14" t="s">
        <v>621</v>
      </c>
      <c r="F351" s="15">
        <f t="shared" si="20"/>
        <v>6.23</v>
      </c>
      <c r="G351" s="15">
        <f t="shared" si="21"/>
        <v>11.8</v>
      </c>
      <c r="H351" s="15"/>
      <c r="I351" s="15"/>
      <c r="J351" s="15"/>
      <c r="K351" s="15">
        <v>6.23</v>
      </c>
      <c r="L351" s="15"/>
      <c r="M351" s="15"/>
      <c r="N351" s="15"/>
      <c r="O351" s="15"/>
      <c r="P351" s="15">
        <v>6.23</v>
      </c>
      <c r="Q351" s="15"/>
      <c r="R351" s="15"/>
      <c r="S351" s="15"/>
      <c r="T351" s="15">
        <v>6.23</v>
      </c>
      <c r="U351" s="15"/>
      <c r="V351" s="15"/>
      <c r="W351" s="15"/>
      <c r="X351" s="15"/>
      <c r="Y351" s="15"/>
      <c r="Z351" s="15"/>
      <c r="AA351" s="15">
        <v>6.23</v>
      </c>
      <c r="AB351" s="15">
        <v>6.23</v>
      </c>
      <c r="AC351" s="15"/>
      <c r="AD351" s="15"/>
      <c r="AE351" s="15"/>
      <c r="AF351" s="15"/>
      <c r="AG351" s="15"/>
      <c r="AH351" s="15"/>
      <c r="AI351" s="15"/>
      <c r="AJ351" s="15"/>
      <c r="AK351" s="15">
        <v>11.8</v>
      </c>
      <c r="AL351" s="15">
        <v>11.8</v>
      </c>
      <c r="AM351" s="15">
        <v>11.8</v>
      </c>
      <c r="AN351" s="15">
        <v>11.8</v>
      </c>
      <c r="AO351" s="15">
        <v>11.8</v>
      </c>
      <c r="AP351" s="15">
        <v>11.8</v>
      </c>
      <c r="AQ351" s="15">
        <v>11.8</v>
      </c>
      <c r="AR351" s="15">
        <v>11.8</v>
      </c>
      <c r="AS351" s="15">
        <v>11.8</v>
      </c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</row>
    <row r="352" s="2" customFormat="1" ht="54" customHeight="1" spans="1:57">
      <c r="A352" s="32"/>
      <c r="B352" s="32" t="s">
        <v>616</v>
      </c>
      <c r="C352" s="32" t="s">
        <v>179</v>
      </c>
      <c r="D352" s="14" t="s">
        <v>620</v>
      </c>
      <c r="E352" s="14" t="s">
        <v>622</v>
      </c>
      <c r="F352" s="15">
        <f t="shared" si="20"/>
        <v>43.8</v>
      </c>
      <c r="G352" s="15">
        <f t="shared" si="21"/>
        <v>51.5</v>
      </c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>
        <v>46</v>
      </c>
      <c r="AL352" s="15">
        <v>46</v>
      </c>
      <c r="AM352" s="15">
        <v>46</v>
      </c>
      <c r="AN352" s="15">
        <v>46</v>
      </c>
      <c r="AO352" s="15">
        <v>46</v>
      </c>
      <c r="AP352" s="15">
        <v>46</v>
      </c>
      <c r="AQ352" s="15">
        <v>46</v>
      </c>
      <c r="AR352" s="15">
        <v>46</v>
      </c>
      <c r="AS352" s="15">
        <v>46</v>
      </c>
      <c r="AT352" s="15"/>
      <c r="AU352" s="15"/>
      <c r="AV352" s="15">
        <v>44.8</v>
      </c>
      <c r="AW352" s="15">
        <v>49</v>
      </c>
      <c r="AX352" s="15">
        <v>46</v>
      </c>
      <c r="AY352" s="15">
        <v>43.8</v>
      </c>
      <c r="AZ352" s="15">
        <v>49.5</v>
      </c>
      <c r="BA352" s="15">
        <v>51.5</v>
      </c>
      <c r="BB352" s="15">
        <v>46</v>
      </c>
      <c r="BC352" s="15">
        <v>49.5</v>
      </c>
      <c r="BD352" s="15">
        <v>49.5</v>
      </c>
      <c r="BE352" s="15"/>
    </row>
    <row r="353" s="2" customFormat="1" ht="54" customHeight="1" spans="1:57">
      <c r="A353" s="32"/>
      <c r="B353" s="32" t="s">
        <v>616</v>
      </c>
      <c r="C353" s="32" t="s">
        <v>179</v>
      </c>
      <c r="D353" s="14" t="s">
        <v>623</v>
      </c>
      <c r="E353" s="14" t="s">
        <v>622</v>
      </c>
      <c r="F353" s="15">
        <f t="shared" si="20"/>
        <v>14.98</v>
      </c>
      <c r="G353" s="15">
        <f t="shared" si="21"/>
        <v>27</v>
      </c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>
        <v>14.98</v>
      </c>
      <c r="AH353" s="15"/>
      <c r="AI353" s="15"/>
      <c r="AJ353" s="15"/>
      <c r="AK353" s="15">
        <v>25.8</v>
      </c>
      <c r="AL353" s="15">
        <v>25.8</v>
      </c>
      <c r="AM353" s="15">
        <v>25.8</v>
      </c>
      <c r="AN353" s="15">
        <v>25.8</v>
      </c>
      <c r="AO353" s="15">
        <v>25.8</v>
      </c>
      <c r="AP353" s="15">
        <v>25.8</v>
      </c>
      <c r="AQ353" s="15">
        <v>25.8</v>
      </c>
      <c r="AR353" s="15">
        <v>25.8</v>
      </c>
      <c r="AS353" s="15">
        <v>25.8</v>
      </c>
      <c r="AT353" s="15">
        <v>25.8</v>
      </c>
      <c r="AU353" s="15">
        <v>25.8</v>
      </c>
      <c r="AV353" s="15">
        <v>22.8</v>
      </c>
      <c r="AW353" s="15">
        <v>25.8</v>
      </c>
      <c r="AX353" s="15"/>
      <c r="AY353" s="15"/>
      <c r="AZ353" s="15">
        <v>25.8</v>
      </c>
      <c r="BA353" s="15">
        <v>27</v>
      </c>
      <c r="BB353" s="15">
        <v>24.5</v>
      </c>
      <c r="BC353" s="15">
        <v>25.8</v>
      </c>
      <c r="BD353" s="15"/>
      <c r="BE353" s="15">
        <v>22.5</v>
      </c>
    </row>
    <row r="354" s="2" customFormat="1" ht="40.5" customHeight="1" spans="1:57">
      <c r="A354" s="32"/>
      <c r="B354" s="32" t="s">
        <v>616</v>
      </c>
      <c r="C354" s="32" t="s">
        <v>179</v>
      </c>
      <c r="D354" s="14" t="s">
        <v>623</v>
      </c>
      <c r="E354" s="14" t="s">
        <v>624</v>
      </c>
      <c r="F354" s="15">
        <f t="shared" si="20"/>
        <v>5.52</v>
      </c>
      <c r="G354" s="15">
        <f t="shared" si="21"/>
        <v>6</v>
      </c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>
        <v>5.52</v>
      </c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>
        <v>6</v>
      </c>
    </row>
    <row r="355" s="2" customFormat="1" ht="40.5" customHeight="1" spans="1:57">
      <c r="A355" s="32"/>
      <c r="B355" s="32" t="s">
        <v>616</v>
      </c>
      <c r="C355" s="32" t="s">
        <v>179</v>
      </c>
      <c r="D355" s="14" t="s">
        <v>620</v>
      </c>
      <c r="E355" s="14" t="s">
        <v>511</v>
      </c>
      <c r="F355" s="15">
        <f t="shared" si="20"/>
        <v>36</v>
      </c>
      <c r="G355" s="15">
        <f t="shared" si="21"/>
        <v>48</v>
      </c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>
        <v>48</v>
      </c>
      <c r="AL355" s="15">
        <v>48</v>
      </c>
      <c r="AM355" s="15">
        <v>48</v>
      </c>
      <c r="AN355" s="15">
        <v>48</v>
      </c>
      <c r="AO355" s="15">
        <v>48</v>
      </c>
      <c r="AP355" s="15">
        <v>48</v>
      </c>
      <c r="AQ355" s="15">
        <v>48</v>
      </c>
      <c r="AR355" s="15">
        <v>48</v>
      </c>
      <c r="AS355" s="15">
        <v>48</v>
      </c>
      <c r="AT355" s="15">
        <v>48</v>
      </c>
      <c r="AU355" s="15">
        <v>48</v>
      </c>
      <c r="AV355" s="15"/>
      <c r="AW355" s="15">
        <v>48</v>
      </c>
      <c r="AX355" s="15"/>
      <c r="AY355" s="15"/>
      <c r="AZ355" s="15"/>
      <c r="BA355" s="15"/>
      <c r="BB355" s="15">
        <v>48</v>
      </c>
      <c r="BC355" s="15"/>
      <c r="BD355" s="15"/>
      <c r="BE355" s="15">
        <v>36</v>
      </c>
    </row>
    <row r="356" s="2" customFormat="1" ht="40.5" customHeight="1" spans="1:57">
      <c r="A356" s="25"/>
      <c r="B356" s="25" t="s">
        <v>616</v>
      </c>
      <c r="C356" s="25" t="s">
        <v>179</v>
      </c>
      <c r="D356" s="14" t="s">
        <v>623</v>
      </c>
      <c r="E356" s="14" t="s">
        <v>511</v>
      </c>
      <c r="F356" s="15">
        <f t="shared" si="20"/>
        <v>25</v>
      </c>
      <c r="G356" s="15">
        <f t="shared" si="21"/>
        <v>27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>
        <v>27</v>
      </c>
      <c r="AL356" s="15">
        <v>27</v>
      </c>
      <c r="AM356" s="15">
        <v>27</v>
      </c>
      <c r="AN356" s="15">
        <v>27</v>
      </c>
      <c r="AO356" s="15">
        <v>27</v>
      </c>
      <c r="AP356" s="15">
        <v>27</v>
      </c>
      <c r="AQ356" s="15">
        <v>27</v>
      </c>
      <c r="AR356" s="15">
        <v>27</v>
      </c>
      <c r="AS356" s="15">
        <v>27</v>
      </c>
      <c r="AT356" s="15"/>
      <c r="AU356" s="15">
        <v>25</v>
      </c>
      <c r="AV356" s="15"/>
      <c r="AW356" s="15"/>
      <c r="AX356" s="15"/>
      <c r="AY356" s="15"/>
      <c r="AZ356" s="15"/>
      <c r="BA356" s="15"/>
      <c r="BB356" s="15"/>
      <c r="BC356" s="15"/>
      <c r="BD356" s="15"/>
      <c r="BE356" s="15">
        <v>25</v>
      </c>
    </row>
    <row r="357" ht="54" customHeight="1" spans="1:57">
      <c r="A357" s="11">
        <v>90</v>
      </c>
      <c r="B357" s="11" t="s">
        <v>625</v>
      </c>
      <c r="C357" s="11" t="s">
        <v>275</v>
      </c>
      <c r="D357" s="11" t="s">
        <v>626</v>
      </c>
      <c r="E357" s="11" t="s">
        <v>584</v>
      </c>
      <c r="F357" s="12">
        <f t="shared" si="20"/>
        <v>45</v>
      </c>
      <c r="G357" s="12">
        <f t="shared" si="21"/>
        <v>45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>
        <v>45</v>
      </c>
    </row>
    <row r="358" ht="54" customHeight="1" spans="1:57">
      <c r="A358" s="9"/>
      <c r="B358" s="9"/>
      <c r="C358" s="9"/>
      <c r="D358" s="11" t="s">
        <v>627</v>
      </c>
      <c r="E358" s="11" t="s">
        <v>584</v>
      </c>
      <c r="F358" s="12">
        <f t="shared" si="20"/>
        <v>90</v>
      </c>
      <c r="G358" s="12">
        <f t="shared" si="21"/>
        <v>99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>
        <v>99</v>
      </c>
      <c r="AL358" s="12">
        <v>99</v>
      </c>
      <c r="AM358" s="12">
        <v>99</v>
      </c>
      <c r="AN358" s="12">
        <v>99</v>
      </c>
      <c r="AO358" s="12">
        <v>99</v>
      </c>
      <c r="AP358" s="12">
        <v>99</v>
      </c>
      <c r="AQ358" s="12">
        <v>99</v>
      </c>
      <c r="AR358" s="12">
        <v>99</v>
      </c>
      <c r="AS358" s="12">
        <v>99</v>
      </c>
      <c r="AT358" s="12">
        <v>97</v>
      </c>
      <c r="AU358" s="12">
        <v>97</v>
      </c>
      <c r="AV358" s="12">
        <v>97</v>
      </c>
      <c r="AW358" s="12"/>
      <c r="AX358" s="12"/>
      <c r="AY358" s="12"/>
      <c r="AZ358" s="12">
        <v>99</v>
      </c>
      <c r="BA358" s="12">
        <v>99</v>
      </c>
      <c r="BB358" s="12"/>
      <c r="BC358" s="12"/>
      <c r="BD358" s="12"/>
      <c r="BE358" s="12">
        <v>90</v>
      </c>
    </row>
    <row r="359" s="1" customFormat="1" ht="54" customHeight="1" spans="1:57">
      <c r="A359" s="9"/>
      <c r="B359" s="9"/>
      <c r="C359" s="9"/>
      <c r="D359" s="11" t="s">
        <v>628</v>
      </c>
      <c r="E359" s="11" t="s">
        <v>584</v>
      </c>
      <c r="F359" s="12">
        <f t="shared" si="20"/>
        <v>98.6</v>
      </c>
      <c r="G359" s="12">
        <f t="shared" si="21"/>
        <v>98.6</v>
      </c>
      <c r="H359" s="12"/>
      <c r="I359" s="12"/>
      <c r="J359" s="12"/>
      <c r="K359" s="12"/>
      <c r="L359" s="12"/>
      <c r="M359" s="12"/>
      <c r="N359" s="12"/>
      <c r="O359" s="12">
        <v>98.6</v>
      </c>
      <c r="P359" s="12"/>
      <c r="Q359" s="12"/>
      <c r="R359" s="12"/>
      <c r="S359" s="12"/>
      <c r="T359" s="12"/>
      <c r="U359" s="12"/>
      <c r="V359" s="12"/>
      <c r="W359" s="12">
        <v>98.6</v>
      </c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</row>
    <row r="360" s="1" customFormat="1" ht="54" customHeight="1" spans="1:57">
      <c r="A360" s="9"/>
      <c r="B360" s="9"/>
      <c r="C360" s="9"/>
      <c r="D360" s="11" t="s">
        <v>627</v>
      </c>
      <c r="E360" s="11" t="s">
        <v>584</v>
      </c>
      <c r="F360" s="12">
        <f t="shared" si="20"/>
        <v>90</v>
      </c>
      <c r="G360" s="12">
        <f t="shared" si="21"/>
        <v>99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>
        <v>99</v>
      </c>
      <c r="AL360" s="12">
        <v>99</v>
      </c>
      <c r="AM360" s="12">
        <v>99</v>
      </c>
      <c r="AN360" s="12">
        <v>99</v>
      </c>
      <c r="AO360" s="12">
        <v>99</v>
      </c>
      <c r="AP360" s="12">
        <v>99</v>
      </c>
      <c r="AQ360" s="12">
        <v>99</v>
      </c>
      <c r="AR360" s="12">
        <v>99</v>
      </c>
      <c r="AS360" s="12">
        <v>99</v>
      </c>
      <c r="AT360" s="12">
        <v>97</v>
      </c>
      <c r="AU360" s="12">
        <v>97</v>
      </c>
      <c r="AV360" s="12">
        <v>97</v>
      </c>
      <c r="AW360" s="12"/>
      <c r="AX360" s="12"/>
      <c r="AY360" s="12"/>
      <c r="AZ360" s="12">
        <v>99</v>
      </c>
      <c r="BA360" s="12">
        <v>99</v>
      </c>
      <c r="BB360" s="12"/>
      <c r="BC360" s="12"/>
      <c r="BD360" s="12"/>
      <c r="BE360" s="12">
        <v>90</v>
      </c>
    </row>
    <row r="361" ht="54" customHeight="1" spans="1:57">
      <c r="A361" s="9"/>
      <c r="B361" s="9"/>
      <c r="C361" s="9"/>
      <c r="D361" s="11" t="s">
        <v>629</v>
      </c>
      <c r="E361" s="11" t="s">
        <v>630</v>
      </c>
      <c r="F361" s="12">
        <f t="shared" si="20"/>
        <v>29.97</v>
      </c>
      <c r="G361" s="12">
        <f t="shared" si="21"/>
        <v>29.97</v>
      </c>
      <c r="H361" s="12">
        <v>29.97</v>
      </c>
      <c r="I361" s="12">
        <v>29.97</v>
      </c>
      <c r="J361" s="12">
        <v>29.97</v>
      </c>
      <c r="K361" s="12">
        <v>29.97</v>
      </c>
      <c r="L361" s="12">
        <v>29.97</v>
      </c>
      <c r="M361" s="12">
        <v>29.97</v>
      </c>
      <c r="N361" s="12">
        <v>29.97</v>
      </c>
      <c r="O361" s="12">
        <v>29.97</v>
      </c>
      <c r="P361" s="12">
        <v>29.97</v>
      </c>
      <c r="Q361" s="12">
        <v>29.97</v>
      </c>
      <c r="R361" s="12">
        <v>29.97</v>
      </c>
      <c r="S361" s="12">
        <v>29.97</v>
      </c>
      <c r="T361" s="12">
        <v>29.97</v>
      </c>
      <c r="U361" s="12">
        <v>29.97</v>
      </c>
      <c r="V361" s="12"/>
      <c r="W361" s="12">
        <v>29.97</v>
      </c>
      <c r="X361" s="12"/>
      <c r="Y361" s="12">
        <v>29.97</v>
      </c>
      <c r="Z361" s="12"/>
      <c r="AA361" s="12"/>
      <c r="AB361" s="12">
        <v>29.97</v>
      </c>
      <c r="AC361" s="12">
        <v>29.97</v>
      </c>
      <c r="AD361" s="12">
        <v>29.97</v>
      </c>
      <c r="AE361" s="12"/>
      <c r="AF361" s="12"/>
      <c r="AG361" s="12"/>
      <c r="AH361" s="12"/>
      <c r="AI361" s="12">
        <v>29.97</v>
      </c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</row>
    <row r="362" s="1" customFormat="1" ht="67.5" customHeight="1" spans="1:57">
      <c r="A362" s="9"/>
      <c r="B362" s="9"/>
      <c r="C362" s="9"/>
      <c r="D362" s="11" t="s">
        <v>628</v>
      </c>
      <c r="E362" s="11" t="s">
        <v>631</v>
      </c>
      <c r="F362" s="12">
        <f t="shared" si="20"/>
        <v>49</v>
      </c>
      <c r="G362" s="12">
        <f t="shared" si="21"/>
        <v>49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>
        <v>49</v>
      </c>
    </row>
    <row r="363" s="1" customFormat="1" ht="40.5" customHeight="1" spans="1:57">
      <c r="A363" s="9"/>
      <c r="B363" s="9"/>
      <c r="C363" s="9"/>
      <c r="D363" s="11" t="s">
        <v>632</v>
      </c>
      <c r="E363" s="11" t="s">
        <v>161</v>
      </c>
      <c r="F363" s="12">
        <f t="shared" si="20"/>
        <v>68</v>
      </c>
      <c r="G363" s="12">
        <f t="shared" si="21"/>
        <v>68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>
        <v>68</v>
      </c>
    </row>
    <row r="364" ht="40.5" customHeight="1" spans="1:57">
      <c r="A364" s="9"/>
      <c r="B364" s="9"/>
      <c r="C364" s="9"/>
      <c r="D364" s="11" t="s">
        <v>628</v>
      </c>
      <c r="E364" s="11" t="s">
        <v>597</v>
      </c>
      <c r="F364" s="12">
        <f t="shared" si="20"/>
        <v>48.3</v>
      </c>
      <c r="G364" s="12">
        <f t="shared" si="21"/>
        <v>48.3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>
        <v>48.3</v>
      </c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</row>
    <row r="365" ht="40.5" customHeight="1" spans="1:57">
      <c r="A365" s="13"/>
      <c r="B365" s="13"/>
      <c r="C365" s="13"/>
      <c r="D365" s="22" t="s">
        <v>628</v>
      </c>
      <c r="E365" s="22" t="s">
        <v>533</v>
      </c>
      <c r="F365" s="12">
        <f t="shared" si="20"/>
        <v>32.65</v>
      </c>
      <c r="G365" s="12">
        <f t="shared" si="21"/>
        <v>32.65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>
        <v>32.65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</row>
    <row r="366" s="2" customFormat="1" ht="40.5" customHeight="1" spans="1:57">
      <c r="A366" s="32">
        <v>91</v>
      </c>
      <c r="B366" s="32" t="s">
        <v>633</v>
      </c>
      <c r="C366" s="32" t="s">
        <v>179</v>
      </c>
      <c r="D366" s="14" t="s">
        <v>634</v>
      </c>
      <c r="E366" s="14" t="s">
        <v>635</v>
      </c>
      <c r="F366" s="15">
        <f t="shared" si="20"/>
        <v>3.4</v>
      </c>
      <c r="G366" s="15">
        <f t="shared" si="21"/>
        <v>7.8</v>
      </c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>
        <v>7.8</v>
      </c>
      <c r="AJ366" s="15"/>
      <c r="AK366" s="15">
        <v>3.6</v>
      </c>
      <c r="AL366" s="15">
        <v>3.6</v>
      </c>
      <c r="AM366" s="15">
        <v>3.6</v>
      </c>
      <c r="AN366" s="15">
        <v>3.6</v>
      </c>
      <c r="AO366" s="15">
        <v>3.6</v>
      </c>
      <c r="AP366" s="15">
        <v>3.6</v>
      </c>
      <c r="AQ366" s="15">
        <v>3.6</v>
      </c>
      <c r="AR366" s="15">
        <v>3.6</v>
      </c>
      <c r="AS366" s="15">
        <v>3.6</v>
      </c>
      <c r="AT366" s="15">
        <v>4.5</v>
      </c>
      <c r="AU366" s="15">
        <v>4.5</v>
      </c>
      <c r="AV366" s="15">
        <v>3.6</v>
      </c>
      <c r="AW366" s="15">
        <v>3.4</v>
      </c>
      <c r="AX366" s="15">
        <v>3.5</v>
      </c>
      <c r="AY366" s="15">
        <v>3.5</v>
      </c>
      <c r="AZ366" s="15">
        <v>3.5</v>
      </c>
      <c r="BA366" s="15">
        <v>3.5</v>
      </c>
      <c r="BB366" s="15">
        <v>3.5</v>
      </c>
      <c r="BC366" s="15">
        <v>3.5</v>
      </c>
      <c r="BD366" s="15">
        <v>3.5</v>
      </c>
      <c r="BE366" s="15">
        <v>3.8</v>
      </c>
    </row>
    <row r="367" s="2" customFormat="1" ht="40.5" customHeight="1" spans="1:57">
      <c r="A367" s="32"/>
      <c r="B367" s="32" t="s">
        <v>633</v>
      </c>
      <c r="C367" s="32" t="s">
        <v>179</v>
      </c>
      <c r="D367" s="14" t="s">
        <v>634</v>
      </c>
      <c r="E367" s="14" t="s">
        <v>636</v>
      </c>
      <c r="F367" s="15">
        <f t="shared" si="20"/>
        <v>7.41</v>
      </c>
      <c r="G367" s="15">
        <f t="shared" si="21"/>
        <v>7.41</v>
      </c>
      <c r="H367" s="15">
        <v>7.41</v>
      </c>
      <c r="I367" s="15"/>
      <c r="J367" s="15">
        <v>7.41</v>
      </c>
      <c r="K367" s="15">
        <v>7.41</v>
      </c>
      <c r="L367" s="15">
        <v>7.41</v>
      </c>
      <c r="M367" s="15">
        <v>7.41</v>
      </c>
      <c r="N367" s="15">
        <v>7.41</v>
      </c>
      <c r="O367" s="15">
        <v>7.41</v>
      </c>
      <c r="P367" s="15">
        <v>7.41</v>
      </c>
      <c r="Q367" s="15">
        <v>7.41</v>
      </c>
      <c r="R367" s="15">
        <v>7.41</v>
      </c>
      <c r="S367" s="15">
        <v>7.41</v>
      </c>
      <c r="T367" s="15">
        <v>7.41</v>
      </c>
      <c r="U367" s="15">
        <v>7.41</v>
      </c>
      <c r="V367" s="15"/>
      <c r="W367" s="15">
        <v>7.41</v>
      </c>
      <c r="X367" s="15"/>
      <c r="Y367" s="15">
        <v>7.41</v>
      </c>
      <c r="Z367" s="15"/>
      <c r="AA367" s="15">
        <v>7.41</v>
      </c>
      <c r="AB367" s="15">
        <v>7.41</v>
      </c>
      <c r="AC367" s="15">
        <v>7.41</v>
      </c>
      <c r="AD367" s="15">
        <v>7.41</v>
      </c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</row>
    <row r="368" s="2" customFormat="1" ht="40.5" customHeight="1" spans="1:57">
      <c r="A368" s="25"/>
      <c r="B368" s="25" t="s">
        <v>633</v>
      </c>
      <c r="C368" s="25" t="s">
        <v>179</v>
      </c>
      <c r="D368" s="14" t="s">
        <v>634</v>
      </c>
      <c r="E368" s="14" t="s">
        <v>637</v>
      </c>
      <c r="F368" s="15">
        <f t="shared" si="20"/>
        <v>7.3</v>
      </c>
      <c r="G368" s="15">
        <f t="shared" si="21"/>
        <v>7.3</v>
      </c>
      <c r="H368" s="15"/>
      <c r="I368" s="15">
        <v>7.3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</row>
    <row r="369" ht="54" customHeight="1" spans="1:57">
      <c r="A369" s="11">
        <v>92</v>
      </c>
      <c r="B369" s="11" t="s">
        <v>638</v>
      </c>
      <c r="C369" s="11" t="s">
        <v>639</v>
      </c>
      <c r="D369" s="11" t="s">
        <v>640</v>
      </c>
      <c r="E369" s="11" t="s">
        <v>641</v>
      </c>
      <c r="F369" s="12">
        <f t="shared" si="20"/>
        <v>16.8</v>
      </c>
      <c r="G369" s="12">
        <f t="shared" si="21"/>
        <v>18.9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>
        <v>18.9</v>
      </c>
      <c r="AZ369" s="12">
        <v>17.7</v>
      </c>
      <c r="BA369" s="12"/>
      <c r="BB369" s="12">
        <v>18.9</v>
      </c>
      <c r="BC369" s="12"/>
      <c r="BD369" s="12"/>
      <c r="BE369" s="12">
        <v>16.8</v>
      </c>
    </row>
    <row r="370" ht="54" customHeight="1" spans="1:57">
      <c r="A370" s="9"/>
      <c r="B370" s="9"/>
      <c r="C370" s="9"/>
      <c r="D370" s="11" t="s">
        <v>642</v>
      </c>
      <c r="E370" s="11" t="s">
        <v>641</v>
      </c>
      <c r="F370" s="12">
        <f t="shared" si="20"/>
        <v>19.94</v>
      </c>
      <c r="G370" s="12">
        <f t="shared" si="21"/>
        <v>19.94</v>
      </c>
      <c r="H370" s="12"/>
      <c r="I370" s="12"/>
      <c r="J370" s="12"/>
      <c r="K370" s="12"/>
      <c r="L370" s="12"/>
      <c r="M370" s="12">
        <v>19.94</v>
      </c>
      <c r="N370" s="12"/>
      <c r="O370" s="12"/>
      <c r="P370" s="12"/>
      <c r="Q370" s="12"/>
      <c r="R370" s="12">
        <v>19.94</v>
      </c>
      <c r="S370" s="12"/>
      <c r="T370" s="12">
        <v>19.94</v>
      </c>
      <c r="U370" s="12"/>
      <c r="V370" s="12"/>
      <c r="W370" s="12">
        <v>19.94</v>
      </c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</row>
    <row r="371" ht="54" customHeight="1" spans="1:57">
      <c r="A371" s="13"/>
      <c r="B371" s="13"/>
      <c r="C371" s="13"/>
      <c r="D371" s="11" t="s">
        <v>643</v>
      </c>
      <c r="E371" s="11" t="s">
        <v>641</v>
      </c>
      <c r="F371" s="12">
        <f t="shared" si="20"/>
        <v>29.91</v>
      </c>
      <c r="G371" s="12">
        <f t="shared" si="21"/>
        <v>29.91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>
        <v>29.91</v>
      </c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</row>
    <row r="372" s="3" customFormat="1" ht="54" customHeight="1" spans="1:57">
      <c r="A372" s="32">
        <v>93</v>
      </c>
      <c r="B372" s="32" t="s">
        <v>644</v>
      </c>
      <c r="C372" s="32" t="s">
        <v>545</v>
      </c>
      <c r="D372" s="27" t="s">
        <v>645</v>
      </c>
      <c r="E372" s="27" t="s">
        <v>584</v>
      </c>
      <c r="F372" s="15">
        <f t="shared" si="20"/>
        <v>40.95</v>
      </c>
      <c r="G372" s="15">
        <f t="shared" si="21"/>
        <v>66.5</v>
      </c>
      <c r="H372" s="33">
        <v>40.95</v>
      </c>
      <c r="I372" s="33">
        <v>40.95</v>
      </c>
      <c r="J372" s="33">
        <v>40.95</v>
      </c>
      <c r="K372" s="33">
        <v>40.95</v>
      </c>
      <c r="L372" s="33">
        <v>40.95</v>
      </c>
      <c r="M372" s="33">
        <v>40.95</v>
      </c>
      <c r="N372" s="33">
        <v>40.95</v>
      </c>
      <c r="O372" s="33">
        <v>40.95</v>
      </c>
      <c r="P372" s="33"/>
      <c r="Q372" s="33">
        <v>40.95</v>
      </c>
      <c r="R372" s="33">
        <v>40.95</v>
      </c>
      <c r="S372" s="33">
        <v>40.95</v>
      </c>
      <c r="T372" s="33">
        <v>40.95</v>
      </c>
      <c r="U372" s="33">
        <v>40.95</v>
      </c>
      <c r="V372" s="33"/>
      <c r="W372" s="33">
        <v>40.95</v>
      </c>
      <c r="X372" s="33"/>
      <c r="Y372" s="33">
        <v>40.95</v>
      </c>
      <c r="Z372" s="33"/>
      <c r="AA372" s="33"/>
      <c r="AB372" s="33">
        <v>40.95</v>
      </c>
      <c r="AC372" s="33">
        <v>40.95</v>
      </c>
      <c r="AD372" s="33">
        <v>40.95</v>
      </c>
      <c r="AE372" s="33"/>
      <c r="AF372" s="33"/>
      <c r="AG372" s="33"/>
      <c r="AH372" s="33">
        <v>40.95</v>
      </c>
      <c r="AI372" s="33">
        <v>40.95</v>
      </c>
      <c r="AJ372" s="33">
        <v>47.09</v>
      </c>
      <c r="AK372" s="33">
        <v>66.5</v>
      </c>
      <c r="AL372" s="33">
        <v>66.5</v>
      </c>
      <c r="AM372" s="33">
        <v>66.5</v>
      </c>
      <c r="AN372" s="33">
        <v>66.5</v>
      </c>
      <c r="AO372" s="33">
        <v>66.5</v>
      </c>
      <c r="AP372" s="33">
        <v>66.5</v>
      </c>
      <c r="AQ372" s="33">
        <v>66.5</v>
      </c>
      <c r="AR372" s="33">
        <v>66.5</v>
      </c>
      <c r="AS372" s="33">
        <v>66.5</v>
      </c>
      <c r="AT372" s="33"/>
      <c r="AU372" s="33"/>
      <c r="AV372" s="33">
        <v>66.5</v>
      </c>
      <c r="AW372" s="33">
        <v>66.5</v>
      </c>
      <c r="AX372" s="33"/>
      <c r="AY372" s="33"/>
      <c r="AZ372" s="33"/>
      <c r="BA372" s="33"/>
      <c r="BB372" s="33"/>
      <c r="BC372" s="33"/>
      <c r="BD372" s="33"/>
      <c r="BE372" s="33">
        <v>56</v>
      </c>
    </row>
    <row r="373" s="3" customFormat="1" ht="54" customHeight="1" spans="1:57">
      <c r="A373" s="32"/>
      <c r="B373" s="32" t="s">
        <v>644</v>
      </c>
      <c r="C373" s="32" t="s">
        <v>545</v>
      </c>
      <c r="D373" s="27" t="s">
        <v>646</v>
      </c>
      <c r="E373" s="27" t="s">
        <v>584</v>
      </c>
      <c r="F373" s="15">
        <f t="shared" si="20"/>
        <v>78</v>
      </c>
      <c r="G373" s="15">
        <f t="shared" si="21"/>
        <v>86.8</v>
      </c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>
        <v>86.8</v>
      </c>
      <c r="AL373" s="33">
        <v>86.8</v>
      </c>
      <c r="AM373" s="33">
        <v>86.8</v>
      </c>
      <c r="AN373" s="33">
        <v>86.8</v>
      </c>
      <c r="AO373" s="33">
        <v>86.8</v>
      </c>
      <c r="AP373" s="33">
        <v>86.8</v>
      </c>
      <c r="AQ373" s="33">
        <v>86.8</v>
      </c>
      <c r="AR373" s="33">
        <v>86.8</v>
      </c>
      <c r="AS373" s="33">
        <v>86.8</v>
      </c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>
        <v>78</v>
      </c>
    </row>
    <row r="374" s="3" customFormat="1" ht="54" customHeight="1" spans="1:57">
      <c r="A374" s="32"/>
      <c r="B374" s="32" t="s">
        <v>644</v>
      </c>
      <c r="C374" s="32" t="s">
        <v>545</v>
      </c>
      <c r="D374" s="27" t="s">
        <v>645</v>
      </c>
      <c r="E374" s="27" t="s">
        <v>584</v>
      </c>
      <c r="F374" s="15">
        <f t="shared" si="20"/>
        <v>40.95</v>
      </c>
      <c r="G374" s="15">
        <f t="shared" si="21"/>
        <v>40.95</v>
      </c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>
        <v>40.95</v>
      </c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</row>
    <row r="375" ht="40.5" customHeight="1" spans="1:57">
      <c r="A375" s="11">
        <v>94</v>
      </c>
      <c r="B375" s="11" t="s">
        <v>647</v>
      </c>
      <c r="C375" s="11" t="s">
        <v>648</v>
      </c>
      <c r="D375" s="11" t="s">
        <v>649</v>
      </c>
      <c r="E375" s="11" t="s">
        <v>650</v>
      </c>
      <c r="F375" s="12">
        <f t="shared" si="20"/>
        <v>9.51</v>
      </c>
      <c r="G375" s="12">
        <f t="shared" si="21"/>
        <v>9.51</v>
      </c>
      <c r="H375" s="12">
        <v>9.51</v>
      </c>
      <c r="I375" s="12">
        <v>9.51</v>
      </c>
      <c r="J375" s="12">
        <v>9.51</v>
      </c>
      <c r="K375" s="12"/>
      <c r="L375" s="12"/>
      <c r="M375" s="12">
        <v>9.51</v>
      </c>
      <c r="N375" s="12"/>
      <c r="O375" s="12"/>
      <c r="P375" s="12">
        <v>9.51</v>
      </c>
      <c r="Q375" s="12">
        <v>9.51</v>
      </c>
      <c r="R375" s="12">
        <v>9.51</v>
      </c>
      <c r="S375" s="12"/>
      <c r="T375" s="12">
        <v>9.51</v>
      </c>
      <c r="U375" s="12"/>
      <c r="V375" s="12"/>
      <c r="W375" s="12">
        <v>9.51</v>
      </c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</row>
    <row r="376" s="2" customFormat="1" ht="40.5" customHeight="1" spans="1:57">
      <c r="A376" s="14">
        <v>95</v>
      </c>
      <c r="B376" s="14" t="s">
        <v>463</v>
      </c>
      <c r="C376" s="14" t="s">
        <v>127</v>
      </c>
      <c r="D376" s="14" t="s">
        <v>132</v>
      </c>
      <c r="E376" s="14" t="s">
        <v>465</v>
      </c>
      <c r="F376" s="15">
        <f t="shared" si="20"/>
        <v>16.8</v>
      </c>
      <c r="G376" s="15">
        <f t="shared" si="21"/>
        <v>19.4</v>
      </c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>
        <v>19</v>
      </c>
      <c r="AL376" s="15">
        <v>19</v>
      </c>
      <c r="AM376" s="15">
        <v>19</v>
      </c>
      <c r="AN376" s="15">
        <v>19</v>
      </c>
      <c r="AO376" s="15">
        <v>19</v>
      </c>
      <c r="AP376" s="15">
        <v>19</v>
      </c>
      <c r="AQ376" s="15">
        <v>19</v>
      </c>
      <c r="AR376" s="15">
        <v>19</v>
      </c>
      <c r="AS376" s="15">
        <v>19</v>
      </c>
      <c r="AT376" s="15"/>
      <c r="AU376" s="15"/>
      <c r="AV376" s="15"/>
      <c r="AW376" s="15">
        <v>19.4</v>
      </c>
      <c r="AX376" s="15">
        <v>18.9</v>
      </c>
      <c r="AY376" s="15">
        <v>18.9</v>
      </c>
      <c r="AZ376" s="15">
        <v>18.9</v>
      </c>
      <c r="BA376" s="15"/>
      <c r="BB376" s="15"/>
      <c r="BC376" s="15"/>
      <c r="BD376" s="15"/>
      <c r="BE376" s="15">
        <v>16.8</v>
      </c>
    </row>
    <row r="377" s="2" customFormat="1" ht="54" customHeight="1" spans="1:57">
      <c r="A377" s="16"/>
      <c r="B377" s="16"/>
      <c r="C377" s="16"/>
      <c r="D377" s="14" t="s">
        <v>651</v>
      </c>
      <c r="E377" s="14" t="s">
        <v>289</v>
      </c>
      <c r="F377" s="15">
        <f t="shared" si="20"/>
        <v>7.68</v>
      </c>
      <c r="G377" s="15">
        <f t="shared" si="21"/>
        <v>15.8</v>
      </c>
      <c r="H377" s="15"/>
      <c r="I377" s="15">
        <v>7.68</v>
      </c>
      <c r="J377" s="15">
        <v>7.68</v>
      </c>
      <c r="K377" s="15">
        <v>7.68</v>
      </c>
      <c r="L377" s="15">
        <v>7.68</v>
      </c>
      <c r="M377" s="15">
        <v>7.68</v>
      </c>
      <c r="N377" s="15"/>
      <c r="O377" s="15">
        <v>7.68</v>
      </c>
      <c r="P377" s="15"/>
      <c r="Q377" s="15">
        <v>7.68</v>
      </c>
      <c r="R377" s="15"/>
      <c r="S377" s="15"/>
      <c r="T377" s="15"/>
      <c r="U377" s="15">
        <v>7.68</v>
      </c>
      <c r="V377" s="15"/>
      <c r="W377" s="15">
        <v>7.68</v>
      </c>
      <c r="X377" s="15"/>
      <c r="Y377" s="15">
        <v>7.68</v>
      </c>
      <c r="Z377" s="15"/>
      <c r="AA377" s="15"/>
      <c r="AB377" s="15"/>
      <c r="AC377" s="15"/>
      <c r="AD377" s="15">
        <v>7.68</v>
      </c>
      <c r="AE377" s="15"/>
      <c r="AF377" s="15"/>
      <c r="AG377" s="15"/>
      <c r="AH377" s="15">
        <v>7.68</v>
      </c>
      <c r="AI377" s="15">
        <v>7.68</v>
      </c>
      <c r="AJ377" s="15"/>
      <c r="AK377" s="15">
        <v>15.8</v>
      </c>
      <c r="AL377" s="15">
        <v>15.8</v>
      </c>
      <c r="AM377" s="15">
        <v>15.8</v>
      </c>
      <c r="AN377" s="15">
        <v>15.8</v>
      </c>
      <c r="AO377" s="15">
        <v>15.8</v>
      </c>
      <c r="AP377" s="15">
        <v>15.8</v>
      </c>
      <c r="AQ377" s="15">
        <v>15.8</v>
      </c>
      <c r="AR377" s="15">
        <v>15.8</v>
      </c>
      <c r="AS377" s="15">
        <v>15.8</v>
      </c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</row>
    <row r="378" s="2" customFormat="1" ht="54" customHeight="1" spans="1:57">
      <c r="A378" s="16"/>
      <c r="B378" s="16"/>
      <c r="C378" s="16"/>
      <c r="D378" s="14" t="s">
        <v>205</v>
      </c>
      <c r="E378" s="14" t="s">
        <v>289</v>
      </c>
      <c r="F378" s="15">
        <f t="shared" si="20"/>
        <v>33.2</v>
      </c>
      <c r="G378" s="15">
        <f t="shared" si="21"/>
        <v>33.2</v>
      </c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>
        <v>33.2</v>
      </c>
      <c r="AW378" s="15">
        <v>33.2</v>
      </c>
      <c r="AX378" s="15">
        <v>33.2</v>
      </c>
      <c r="AY378" s="15">
        <v>33.2</v>
      </c>
      <c r="AZ378" s="15">
        <v>33.2</v>
      </c>
      <c r="BA378" s="15">
        <v>33.2</v>
      </c>
      <c r="BB378" s="15">
        <v>33.2</v>
      </c>
      <c r="BC378" s="15">
        <v>33.2</v>
      </c>
      <c r="BD378" s="15">
        <v>33.2</v>
      </c>
      <c r="BE378" s="15"/>
    </row>
    <row r="379" s="2" customFormat="1" ht="40.5" customHeight="1" spans="1:57">
      <c r="A379" s="16"/>
      <c r="B379" s="16"/>
      <c r="C379" s="16"/>
      <c r="D379" s="14" t="s">
        <v>132</v>
      </c>
      <c r="E379" s="14" t="s">
        <v>652</v>
      </c>
      <c r="F379" s="15">
        <f t="shared" si="20"/>
        <v>26.57</v>
      </c>
      <c r="G379" s="15">
        <f t="shared" si="21"/>
        <v>35.4</v>
      </c>
      <c r="H379" s="15">
        <v>26.57</v>
      </c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>
        <v>35</v>
      </c>
      <c r="AL379" s="15">
        <v>35</v>
      </c>
      <c r="AM379" s="15">
        <v>35</v>
      </c>
      <c r="AN379" s="15">
        <v>35</v>
      </c>
      <c r="AO379" s="15">
        <v>35</v>
      </c>
      <c r="AP379" s="15">
        <v>35</v>
      </c>
      <c r="AQ379" s="15">
        <v>35</v>
      </c>
      <c r="AR379" s="15">
        <v>35</v>
      </c>
      <c r="AS379" s="15">
        <v>35</v>
      </c>
      <c r="AT379" s="15"/>
      <c r="AU379" s="15"/>
      <c r="AV379" s="15"/>
      <c r="AW379" s="15">
        <v>31.5</v>
      </c>
      <c r="AX379" s="15"/>
      <c r="AY379" s="15"/>
      <c r="AZ379" s="15"/>
      <c r="BA379" s="15">
        <v>35.4</v>
      </c>
      <c r="BB379" s="15"/>
      <c r="BC379" s="15"/>
      <c r="BD379" s="15"/>
      <c r="BE379" s="15">
        <v>30</v>
      </c>
    </row>
    <row r="380" s="2" customFormat="1" ht="40.5" customHeight="1" spans="1:57">
      <c r="A380" s="17"/>
      <c r="B380" s="17"/>
      <c r="C380" s="17"/>
      <c r="D380" s="14" t="s">
        <v>133</v>
      </c>
      <c r="E380" s="14" t="s">
        <v>652</v>
      </c>
      <c r="F380" s="15">
        <f t="shared" si="20"/>
        <v>92.5</v>
      </c>
      <c r="G380" s="15">
        <f t="shared" si="21"/>
        <v>93.4</v>
      </c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>
        <v>92.5</v>
      </c>
      <c r="AL380" s="15">
        <v>92.5</v>
      </c>
      <c r="AM380" s="15">
        <v>92.5</v>
      </c>
      <c r="AN380" s="15">
        <v>92.5</v>
      </c>
      <c r="AO380" s="15">
        <v>92.5</v>
      </c>
      <c r="AP380" s="15">
        <v>92.5</v>
      </c>
      <c r="AQ380" s="15">
        <v>92.5</v>
      </c>
      <c r="AR380" s="15">
        <v>92.5</v>
      </c>
      <c r="AS380" s="15">
        <v>92.5</v>
      </c>
      <c r="AT380" s="15"/>
      <c r="AU380" s="15"/>
      <c r="AV380" s="15">
        <v>93.4</v>
      </c>
      <c r="AW380" s="15"/>
      <c r="AX380" s="15"/>
      <c r="AY380" s="15"/>
      <c r="AZ380" s="15">
        <v>93.4</v>
      </c>
      <c r="BA380" s="15">
        <v>93.4</v>
      </c>
      <c r="BB380" s="15"/>
      <c r="BC380" s="15"/>
      <c r="BD380" s="15"/>
      <c r="BE380" s="15"/>
    </row>
    <row r="381" ht="40.5" customHeight="1" spans="1:57">
      <c r="A381" s="11">
        <v>96</v>
      </c>
      <c r="B381" s="11" t="s">
        <v>653</v>
      </c>
      <c r="C381" s="11" t="s">
        <v>501</v>
      </c>
      <c r="D381" s="11" t="s">
        <v>654</v>
      </c>
      <c r="E381" s="11" t="s">
        <v>655</v>
      </c>
      <c r="F381" s="12">
        <f t="shared" si="20"/>
        <v>14.31</v>
      </c>
      <c r="G381" s="12">
        <f t="shared" si="21"/>
        <v>14.48</v>
      </c>
      <c r="H381" s="12">
        <v>14.31</v>
      </c>
      <c r="I381" s="12">
        <v>14.31</v>
      </c>
      <c r="J381" s="12">
        <v>14.31</v>
      </c>
      <c r="K381" s="12">
        <v>14.48</v>
      </c>
      <c r="L381" s="12">
        <v>14.31</v>
      </c>
      <c r="M381" s="12">
        <v>14.31</v>
      </c>
      <c r="N381" s="12">
        <v>14.31</v>
      </c>
      <c r="O381" s="12">
        <v>14.31</v>
      </c>
      <c r="P381" s="12">
        <v>14.31</v>
      </c>
      <c r="Q381" s="12">
        <v>14.31</v>
      </c>
      <c r="R381" s="12">
        <v>14.48</v>
      </c>
      <c r="S381" s="12">
        <v>14.31</v>
      </c>
      <c r="T381" s="12">
        <v>14.31</v>
      </c>
      <c r="U381" s="12">
        <v>14.31</v>
      </c>
      <c r="V381" s="12"/>
      <c r="W381" s="12">
        <v>14.31</v>
      </c>
      <c r="X381" s="12"/>
      <c r="Y381" s="12">
        <v>14.48</v>
      </c>
      <c r="Z381" s="12"/>
      <c r="AA381" s="12"/>
      <c r="AB381" s="12">
        <v>14.48</v>
      </c>
      <c r="AC381" s="12"/>
      <c r="AD381" s="12">
        <v>14.31</v>
      </c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</row>
    <row r="382" ht="54" customHeight="1" spans="1:57">
      <c r="A382" s="9"/>
      <c r="B382" s="9"/>
      <c r="C382" s="9"/>
      <c r="D382" s="11" t="s">
        <v>656</v>
      </c>
      <c r="E382" s="11" t="s">
        <v>630</v>
      </c>
      <c r="F382" s="12">
        <f t="shared" si="20"/>
        <v>7.81</v>
      </c>
      <c r="G382" s="12">
        <f t="shared" si="21"/>
        <v>7.81</v>
      </c>
      <c r="H382" s="12"/>
      <c r="I382" s="12"/>
      <c r="J382" s="12"/>
      <c r="K382" s="12"/>
      <c r="L382" s="12"/>
      <c r="M382" s="12"/>
      <c r="N382" s="12"/>
      <c r="O382" s="12">
        <v>7.81</v>
      </c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</row>
    <row r="383" ht="40.5" customHeight="1" spans="1:57">
      <c r="A383" s="13"/>
      <c r="B383" s="13"/>
      <c r="C383" s="13"/>
      <c r="D383" s="11" t="s">
        <v>657</v>
      </c>
      <c r="E383" s="11" t="s">
        <v>658</v>
      </c>
      <c r="F383" s="12">
        <f t="shared" si="20"/>
        <v>33.12</v>
      </c>
      <c r="G383" s="12">
        <f t="shared" si="21"/>
        <v>33.12</v>
      </c>
      <c r="H383" s="12">
        <v>33.12</v>
      </c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</row>
    <row r="384" s="2" customFormat="1" ht="40.5" customHeight="1" spans="1:57">
      <c r="A384" s="25">
        <v>97</v>
      </c>
      <c r="B384" s="25" t="s">
        <v>659</v>
      </c>
      <c r="C384" s="25" t="s">
        <v>660</v>
      </c>
      <c r="D384" s="14" t="s">
        <v>661</v>
      </c>
      <c r="E384" s="14" t="s">
        <v>662</v>
      </c>
      <c r="F384" s="15">
        <f t="shared" si="20"/>
        <v>53.5</v>
      </c>
      <c r="G384" s="15">
        <f t="shared" si="21"/>
        <v>53.82</v>
      </c>
      <c r="H384" s="15"/>
      <c r="I384" s="15"/>
      <c r="J384" s="15">
        <v>53.82</v>
      </c>
      <c r="K384" s="15"/>
      <c r="L384" s="15"/>
      <c r="M384" s="15">
        <v>53.82</v>
      </c>
      <c r="N384" s="15">
        <v>53.82</v>
      </c>
      <c r="O384" s="15"/>
      <c r="P384" s="15"/>
      <c r="Q384" s="15"/>
      <c r="R384" s="15">
        <v>53.82</v>
      </c>
      <c r="S384" s="15"/>
      <c r="T384" s="15">
        <v>53.82</v>
      </c>
      <c r="U384" s="15">
        <v>53.82</v>
      </c>
      <c r="V384" s="15"/>
      <c r="W384" s="15">
        <v>53.82</v>
      </c>
      <c r="X384" s="15"/>
      <c r="Y384" s="15"/>
      <c r="Z384" s="15">
        <v>53.82</v>
      </c>
      <c r="AA384" s="15"/>
      <c r="AB384" s="15">
        <v>53.82</v>
      </c>
      <c r="AC384" s="15"/>
      <c r="AD384" s="15"/>
      <c r="AE384" s="15"/>
      <c r="AF384" s="15"/>
      <c r="AG384" s="15"/>
      <c r="AH384" s="15"/>
      <c r="AI384" s="15"/>
      <c r="AJ384" s="15"/>
      <c r="AK384" s="15">
        <v>53.5</v>
      </c>
      <c r="AL384" s="15">
        <v>53.5</v>
      </c>
      <c r="AM384" s="15">
        <v>53.5</v>
      </c>
      <c r="AN384" s="15">
        <v>53.5</v>
      </c>
      <c r="AO384" s="15">
        <v>53.5</v>
      </c>
      <c r="AP384" s="15">
        <v>53.5</v>
      </c>
      <c r="AQ384" s="15">
        <v>53.5</v>
      </c>
      <c r="AR384" s="15">
        <v>53.5</v>
      </c>
      <c r="AS384" s="15">
        <v>53.5</v>
      </c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</row>
    <row r="385" ht="40.5" customHeight="1" spans="1:57">
      <c r="A385" s="11">
        <v>98</v>
      </c>
      <c r="B385" s="11" t="s">
        <v>663</v>
      </c>
      <c r="C385" s="11" t="s">
        <v>648</v>
      </c>
      <c r="D385" s="11" t="s">
        <v>664</v>
      </c>
      <c r="E385" s="11" t="s">
        <v>613</v>
      </c>
      <c r="F385" s="12">
        <f t="shared" si="20"/>
        <v>36.12</v>
      </c>
      <c r="G385" s="12">
        <f t="shared" si="21"/>
        <v>36.12</v>
      </c>
      <c r="H385" s="12"/>
      <c r="I385" s="12"/>
      <c r="J385" s="12">
        <v>36.12</v>
      </c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>
        <v>36.12</v>
      </c>
      <c r="AL385" s="12">
        <v>36.12</v>
      </c>
      <c r="AM385" s="12">
        <v>36.12</v>
      </c>
      <c r="AN385" s="12">
        <v>36.12</v>
      </c>
      <c r="AO385" s="12">
        <v>36.12</v>
      </c>
      <c r="AP385" s="12">
        <v>36.12</v>
      </c>
      <c r="AQ385" s="12">
        <v>36.12</v>
      </c>
      <c r="AR385" s="12">
        <v>36.12</v>
      </c>
      <c r="AS385" s="12">
        <v>36.12</v>
      </c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</row>
    <row r="386" s="2" customFormat="1" ht="40.5" customHeight="1" spans="1:57">
      <c r="A386" s="14">
        <v>99</v>
      </c>
      <c r="B386" s="14" t="s">
        <v>665</v>
      </c>
      <c r="C386" s="14" t="s">
        <v>436</v>
      </c>
      <c r="D386" s="14" t="s">
        <v>439</v>
      </c>
      <c r="E386" s="14" t="s">
        <v>666</v>
      </c>
      <c r="F386" s="15" t="s">
        <v>667</v>
      </c>
      <c r="G386" s="15" t="s">
        <v>667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</row>
    <row r="387" s="2" customFormat="1" ht="40.5" customHeight="1" spans="1:57">
      <c r="A387" s="17"/>
      <c r="B387" s="17"/>
      <c r="C387" s="17"/>
      <c r="D387" s="14" t="s">
        <v>668</v>
      </c>
      <c r="E387" s="14" t="s">
        <v>666</v>
      </c>
      <c r="F387" s="15" t="s">
        <v>667</v>
      </c>
      <c r="G387" s="15" t="s">
        <v>667</v>
      </c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</row>
    <row r="388" ht="67.5" customHeight="1" spans="1:57">
      <c r="A388" s="11">
        <v>100</v>
      </c>
      <c r="B388" s="11" t="s">
        <v>669</v>
      </c>
      <c r="C388" s="11" t="s">
        <v>670</v>
      </c>
      <c r="D388" s="11" t="s">
        <v>414</v>
      </c>
      <c r="E388" s="11" t="s">
        <v>671</v>
      </c>
      <c r="F388" s="12">
        <f>MIN(H388:BE388)</f>
        <v>18</v>
      </c>
      <c r="G388" s="12">
        <f>MAX(H388:BE388)</f>
        <v>32.59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>
        <v>32.59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>
        <v>18</v>
      </c>
      <c r="BA388" s="12"/>
      <c r="BB388" s="12"/>
      <c r="BC388" s="12"/>
      <c r="BD388" s="12"/>
      <c r="BE388" s="12"/>
    </row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</sheetData>
  <mergeCells count="231">
    <mergeCell ref="A1:BE1"/>
    <mergeCell ref="A3:A8"/>
    <mergeCell ref="A9:A12"/>
    <mergeCell ref="A13:A21"/>
    <mergeCell ref="A22:A31"/>
    <mergeCell ref="A32:A34"/>
    <mergeCell ref="A35:A40"/>
    <mergeCell ref="A41:A42"/>
    <mergeCell ref="A43:A47"/>
    <mergeCell ref="A49:A53"/>
    <mergeCell ref="A56:A64"/>
    <mergeCell ref="A66:A70"/>
    <mergeCell ref="A71:A77"/>
    <mergeCell ref="A79:A84"/>
    <mergeCell ref="A85:A86"/>
    <mergeCell ref="A87:A91"/>
    <mergeCell ref="A92:A96"/>
    <mergeCell ref="A97:A98"/>
    <mergeCell ref="A99:A100"/>
    <mergeCell ref="A101:A104"/>
    <mergeCell ref="A105:A106"/>
    <mergeCell ref="A107:A114"/>
    <mergeCell ref="A116:A117"/>
    <mergeCell ref="A121:A123"/>
    <mergeCell ref="A125:A138"/>
    <mergeCell ref="A139:A140"/>
    <mergeCell ref="A142:A144"/>
    <mergeCell ref="A145:A152"/>
    <mergeCell ref="A154:A155"/>
    <mergeCell ref="A156:A158"/>
    <mergeCell ref="A159:A162"/>
    <mergeCell ref="A163:A168"/>
    <mergeCell ref="A169:A170"/>
    <mergeCell ref="A171:A172"/>
    <mergeCell ref="A173:A175"/>
    <mergeCell ref="A177:A179"/>
    <mergeCell ref="A180:A184"/>
    <mergeCell ref="A185:A186"/>
    <mergeCell ref="A187:A189"/>
    <mergeCell ref="A190:A191"/>
    <mergeCell ref="A192:A198"/>
    <mergeCell ref="A199:A203"/>
    <mergeCell ref="A206:A207"/>
    <mergeCell ref="A210:A213"/>
    <mergeCell ref="A215:A220"/>
    <mergeCell ref="A221:A222"/>
    <mergeCell ref="A223:A229"/>
    <mergeCell ref="A230:A231"/>
    <mergeCell ref="A232:A239"/>
    <mergeCell ref="A240:A242"/>
    <mergeCell ref="A243:A245"/>
    <mergeCell ref="A246:A250"/>
    <mergeCell ref="A251:A256"/>
    <mergeCell ref="A257:A259"/>
    <mergeCell ref="A260:A266"/>
    <mergeCell ref="A267:A271"/>
    <mergeCell ref="A272:A274"/>
    <mergeCell ref="A275:A279"/>
    <mergeCell ref="A280:A283"/>
    <mergeCell ref="A284:A286"/>
    <mergeCell ref="A287:A297"/>
    <mergeCell ref="A298:A301"/>
    <mergeCell ref="A302:A304"/>
    <mergeCell ref="A305:A318"/>
    <mergeCell ref="A319:A321"/>
    <mergeCell ref="A322:A326"/>
    <mergeCell ref="A328:A330"/>
    <mergeCell ref="A331:A333"/>
    <mergeCell ref="A334:A342"/>
    <mergeCell ref="A343:A347"/>
    <mergeCell ref="A348:A356"/>
    <mergeCell ref="A357:A365"/>
    <mergeCell ref="A366:A368"/>
    <mergeCell ref="A369:A371"/>
    <mergeCell ref="A372:A374"/>
    <mergeCell ref="A376:A380"/>
    <mergeCell ref="A381:A383"/>
    <mergeCell ref="A386:A387"/>
    <mergeCell ref="B3:B8"/>
    <mergeCell ref="B9:B12"/>
    <mergeCell ref="B13:B21"/>
    <mergeCell ref="B22:B31"/>
    <mergeCell ref="B32:B34"/>
    <mergeCell ref="B35:B40"/>
    <mergeCell ref="B41:B42"/>
    <mergeCell ref="B43:B47"/>
    <mergeCell ref="B49:B53"/>
    <mergeCell ref="B56:B64"/>
    <mergeCell ref="B66:B70"/>
    <mergeCell ref="B71:B77"/>
    <mergeCell ref="B79:B84"/>
    <mergeCell ref="B85:B86"/>
    <mergeCell ref="B87:B91"/>
    <mergeCell ref="B92:B96"/>
    <mergeCell ref="B97:B98"/>
    <mergeCell ref="B99:B100"/>
    <mergeCell ref="B101:B104"/>
    <mergeCell ref="B105:B106"/>
    <mergeCell ref="B107:B114"/>
    <mergeCell ref="B116:B117"/>
    <mergeCell ref="B121:B123"/>
    <mergeCell ref="B125:B138"/>
    <mergeCell ref="B139:B140"/>
    <mergeCell ref="B142:B144"/>
    <mergeCell ref="B145:B152"/>
    <mergeCell ref="B154:B155"/>
    <mergeCell ref="B156:B158"/>
    <mergeCell ref="B159:B162"/>
    <mergeCell ref="B163:B168"/>
    <mergeCell ref="B169:B170"/>
    <mergeCell ref="B171:B172"/>
    <mergeCell ref="B173:B175"/>
    <mergeCell ref="B177:B179"/>
    <mergeCell ref="B180:B184"/>
    <mergeCell ref="B187:B189"/>
    <mergeCell ref="B190:B191"/>
    <mergeCell ref="B192:B198"/>
    <mergeCell ref="B199:B203"/>
    <mergeCell ref="B206:B207"/>
    <mergeCell ref="B210:B213"/>
    <mergeCell ref="B215:B220"/>
    <mergeCell ref="B221:B222"/>
    <mergeCell ref="B223:B229"/>
    <mergeCell ref="B230:B231"/>
    <mergeCell ref="B232:B239"/>
    <mergeCell ref="B240:B242"/>
    <mergeCell ref="B243:B245"/>
    <mergeCell ref="B246:B250"/>
    <mergeCell ref="B251:B256"/>
    <mergeCell ref="B257:B259"/>
    <mergeCell ref="B260:B266"/>
    <mergeCell ref="B267:B271"/>
    <mergeCell ref="B272:B274"/>
    <mergeCell ref="B275:B279"/>
    <mergeCell ref="B280:B283"/>
    <mergeCell ref="B284:B286"/>
    <mergeCell ref="B287:B297"/>
    <mergeCell ref="B298:B301"/>
    <mergeCell ref="B302:B304"/>
    <mergeCell ref="B305:B318"/>
    <mergeCell ref="B319:B321"/>
    <mergeCell ref="B322:B326"/>
    <mergeCell ref="B328:B330"/>
    <mergeCell ref="B331:B333"/>
    <mergeCell ref="B334:B342"/>
    <mergeCell ref="B343:B347"/>
    <mergeCell ref="B348:B356"/>
    <mergeCell ref="B357:B365"/>
    <mergeCell ref="B366:B368"/>
    <mergeCell ref="B369:B371"/>
    <mergeCell ref="B372:B374"/>
    <mergeCell ref="B376:B380"/>
    <mergeCell ref="B381:B383"/>
    <mergeCell ref="B386:B387"/>
    <mergeCell ref="C3:C8"/>
    <mergeCell ref="C9:C12"/>
    <mergeCell ref="C13:C21"/>
    <mergeCell ref="C22:C31"/>
    <mergeCell ref="C32:C34"/>
    <mergeCell ref="C35:C40"/>
    <mergeCell ref="C41:C42"/>
    <mergeCell ref="C43:C47"/>
    <mergeCell ref="C49:C53"/>
    <mergeCell ref="C56:C64"/>
    <mergeCell ref="C66:C70"/>
    <mergeCell ref="C71:C77"/>
    <mergeCell ref="C79:C84"/>
    <mergeCell ref="C85:C86"/>
    <mergeCell ref="C87:C91"/>
    <mergeCell ref="C92:C96"/>
    <mergeCell ref="C97:C98"/>
    <mergeCell ref="C99:C100"/>
    <mergeCell ref="C101:C104"/>
    <mergeCell ref="C105:C106"/>
    <mergeCell ref="C107:C114"/>
    <mergeCell ref="C116:C117"/>
    <mergeCell ref="C121:C123"/>
    <mergeCell ref="C125:C138"/>
    <mergeCell ref="C139:C140"/>
    <mergeCell ref="C142:C144"/>
    <mergeCell ref="C145:C152"/>
    <mergeCell ref="C154:C155"/>
    <mergeCell ref="C156:C158"/>
    <mergeCell ref="C159:C162"/>
    <mergeCell ref="C163:C168"/>
    <mergeCell ref="C169:C170"/>
    <mergeCell ref="C171:C172"/>
    <mergeCell ref="C173:C175"/>
    <mergeCell ref="C177:C179"/>
    <mergeCell ref="C180:C184"/>
    <mergeCell ref="C185:C186"/>
    <mergeCell ref="C187:C189"/>
    <mergeCell ref="C190:C191"/>
    <mergeCell ref="C192:C198"/>
    <mergeCell ref="C199:C203"/>
    <mergeCell ref="C206:C207"/>
    <mergeCell ref="C210:C213"/>
    <mergeCell ref="C215:C220"/>
    <mergeCell ref="C221:C222"/>
    <mergeCell ref="C223:C229"/>
    <mergeCell ref="C230:C231"/>
    <mergeCell ref="C232:C239"/>
    <mergeCell ref="C240:C242"/>
    <mergeCell ref="C243:C245"/>
    <mergeCell ref="C246:C250"/>
    <mergeCell ref="C251:C256"/>
    <mergeCell ref="C257:C259"/>
    <mergeCell ref="C260:C266"/>
    <mergeCell ref="C267:C271"/>
    <mergeCell ref="C272:C274"/>
    <mergeCell ref="C275:C279"/>
    <mergeCell ref="C280:C283"/>
    <mergeCell ref="C284:C286"/>
    <mergeCell ref="C287:C297"/>
    <mergeCell ref="C298:C301"/>
    <mergeCell ref="C302:C304"/>
    <mergeCell ref="C305:C318"/>
    <mergeCell ref="C319:C321"/>
    <mergeCell ref="C322:C326"/>
    <mergeCell ref="C328:C330"/>
    <mergeCell ref="C331:C333"/>
    <mergeCell ref="C334:C342"/>
    <mergeCell ref="C343:C347"/>
    <mergeCell ref="C348:C356"/>
    <mergeCell ref="C357:C365"/>
    <mergeCell ref="C366:C368"/>
    <mergeCell ref="C369:C371"/>
    <mergeCell ref="C372:C374"/>
    <mergeCell ref="C376:C380"/>
    <mergeCell ref="C381:C383"/>
    <mergeCell ref="C386:C38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凌凤姿</cp:lastModifiedBy>
  <dcterms:created xsi:type="dcterms:W3CDTF">2024-06-18T01:12:00Z</dcterms:created>
  <dcterms:modified xsi:type="dcterms:W3CDTF">2025-08-21T02:25:27Z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391EB28693FC4B76A99EF4299DAB050C_13</vt:lpwstr>
  </property>
  <property fmtid="{D5CDD505-2E9C-101B-9397-08002B2CF9AE}" pid="4" name="KSOReadingLayout">
    <vt:bool>false</vt:bool>
  </property>
</Properties>
</file>