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125" tabRatio="599"/>
  </bookViews>
  <sheets>
    <sheet name="明细表" sheetId="5" r:id="rId1"/>
  </sheets>
  <definedNames>
    <definedName name="_xlnm.Print_Titles" localSheetId="0">明细表!$4:$6</definedName>
    <definedName name="_xlnm.Print_Area" localSheetId="0">明细表!$A$1:$V$161</definedName>
    <definedName name="_xlnm._FilterDatabase" localSheetId="0" hidden="1">明细表!$A$36:$IV$36</definedName>
  </definedNames>
  <calcPr calcId="144525"/>
</workbook>
</file>

<file path=xl/sharedStrings.xml><?xml version="1.0" encoding="utf-8"?>
<sst xmlns="http://schemas.openxmlformats.org/spreadsheetml/2006/main" count="186" uniqueCount="183">
  <si>
    <t>附件2</t>
  </si>
  <si>
    <t>2025年重大公共卫生服务补助资金第二批分配明细表</t>
  </si>
  <si>
    <t>金额单位：万元</t>
  </si>
  <si>
    <t>项目单位</t>
  </si>
  <si>
    <t>卫生健康部分</t>
  </si>
  <si>
    <t>疾病预防控制部分</t>
  </si>
  <si>
    <t>上划资金</t>
  </si>
  <si>
    <t>总计</t>
  </si>
  <si>
    <t>提前下达</t>
  </si>
  <si>
    <t>本次下达</t>
  </si>
  <si>
    <t>艾滋病防治</t>
  </si>
  <si>
    <t>精神卫生</t>
  </si>
  <si>
    <t>慢性非传染性疾病防治</t>
  </si>
  <si>
    <t>重点传染病及健康危害因素监测</t>
  </si>
  <si>
    <t>卫健部分合计</t>
  </si>
  <si>
    <t>扩大国家免疫规划</t>
  </si>
  <si>
    <t>艾滋病
防治</t>
  </si>
  <si>
    <t>结核病防治</t>
  </si>
  <si>
    <t>血吸虫病防治</t>
  </si>
  <si>
    <t>疾控部分合计</t>
  </si>
  <si>
    <t>支出划转基数</t>
  </si>
  <si>
    <t>小计</t>
  </si>
  <si>
    <t>母婴传播</t>
  </si>
  <si>
    <t>血液安全</t>
  </si>
  <si>
    <t>成人烟草流行监测项目</t>
  </si>
  <si>
    <t>食品安全风险监测评估</t>
  </si>
  <si>
    <t>居民健康素养监测</t>
  </si>
  <si>
    <t>妇幼健康监测</t>
  </si>
  <si>
    <t>合计</t>
  </si>
  <si>
    <t>一、省本级</t>
  </si>
  <si>
    <t>1、卫健和疾控部门</t>
  </si>
  <si>
    <t>省卫生健康委本部</t>
  </si>
  <si>
    <t>省人民医院（省心血管病中心）</t>
  </si>
  <si>
    <t>省疾病预防控制中心</t>
  </si>
  <si>
    <t>省职业病防治院</t>
  </si>
  <si>
    <t>省妇幼保健院</t>
  </si>
  <si>
    <t>省结核病防治中心</t>
  </si>
  <si>
    <t>省精神卫生中心</t>
  </si>
  <si>
    <t>省卫生健康宣教中心</t>
  </si>
  <si>
    <t>省口腔医院（南方医科大学口腔医院）</t>
  </si>
  <si>
    <t>省皮肤性病防治中心</t>
  </si>
  <si>
    <t>省泗安医院</t>
  </si>
  <si>
    <t>省生物制品与药物研究所</t>
  </si>
  <si>
    <t>南方医科大学南方医院</t>
  </si>
  <si>
    <t>南方医科大学珠江医院</t>
  </si>
  <si>
    <t>省第二人民医院</t>
  </si>
  <si>
    <t>省公共卫生研究院</t>
  </si>
  <si>
    <t>中山大学附属第三医院</t>
  </si>
  <si>
    <t>省癌症中心（中山大学肿瘤防治中心）</t>
  </si>
  <si>
    <t>中山大学附属第一医院(省脑血管疾病防治技术牵头单位）</t>
  </si>
  <si>
    <t>中山大学</t>
  </si>
  <si>
    <t>南方医科大学</t>
  </si>
  <si>
    <t>暨南大学</t>
  </si>
  <si>
    <t>汕头大学精神卫生中心</t>
  </si>
  <si>
    <t>国药集团致君（深圳）坪山制药有限公司</t>
  </si>
  <si>
    <t>2、团省委</t>
  </si>
  <si>
    <t>3、省妇联</t>
  </si>
  <si>
    <t>4、省监狱系统</t>
  </si>
  <si>
    <t>省监狱管理局</t>
  </si>
  <si>
    <t>省广州监狱</t>
  </si>
  <si>
    <t>省韶关监狱</t>
  </si>
  <si>
    <t>省梅州监狱</t>
  </si>
  <si>
    <t>省从化监狱</t>
  </si>
  <si>
    <t>省北江监狱</t>
  </si>
  <si>
    <t>省清远监狱</t>
  </si>
  <si>
    <t>省东莞监狱</t>
  </si>
  <si>
    <t>省番禺监狱</t>
  </si>
  <si>
    <t>省英德监狱</t>
  </si>
  <si>
    <t>省武江监狱</t>
  </si>
  <si>
    <t>省乐昌监狱</t>
  </si>
  <si>
    <t>省肇庆监狱</t>
  </si>
  <si>
    <t>省阳江监狱</t>
  </si>
  <si>
    <t>省河源监狱</t>
  </si>
  <si>
    <t>省惠州监狱</t>
  </si>
  <si>
    <t>省揭阳监狱</t>
  </si>
  <si>
    <t>省四会监狱</t>
  </si>
  <si>
    <t>省高明监狱</t>
  </si>
  <si>
    <t>省阳春监狱</t>
  </si>
  <si>
    <t>省女子监狱</t>
  </si>
  <si>
    <t>省未成年犯管教所</t>
  </si>
  <si>
    <t>省茂名监狱</t>
  </si>
  <si>
    <t>省明康监狱</t>
  </si>
  <si>
    <t>省会城监狱</t>
  </si>
  <si>
    <t>省佛山监狱</t>
  </si>
  <si>
    <t>省江门监狱</t>
  </si>
  <si>
    <t>5、省戒毒管理局</t>
  </si>
  <si>
    <t>省戒毒管理局本部</t>
  </si>
  <si>
    <t>省三水戒毒所</t>
  </si>
  <si>
    <t>省女子戒毒所</t>
  </si>
  <si>
    <t>省第四强制戒毒所</t>
  </si>
  <si>
    <t>6.省教育厅</t>
  </si>
  <si>
    <t>省教育厅本部</t>
  </si>
  <si>
    <t>广州体育学院</t>
  </si>
  <si>
    <t>广东外语外贸大学</t>
  </si>
  <si>
    <t>华南农业大学</t>
  </si>
  <si>
    <t>7.海关</t>
  </si>
  <si>
    <t>广州海关</t>
  </si>
  <si>
    <t>拱北海关</t>
  </si>
  <si>
    <t>汕头海关</t>
  </si>
  <si>
    <t>黄埔海关</t>
  </si>
  <si>
    <t>江门海关</t>
  </si>
  <si>
    <t>湛江海关</t>
  </si>
  <si>
    <t>二、市县合计</t>
  </si>
  <si>
    <t>1、各地市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</si>
  <si>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</si>
  <si>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</si>
  <si>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</si>
  <si>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</si>
  <si>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</si>
  <si>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</si>
  <si>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</si>
  <si>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</si>
  <si>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</si>
  <si>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</si>
  <si>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</si>
  <si>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</si>
  <si>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</si>
  <si>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</si>
  <si>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</si>
  <si>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</si>
  <si>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</si>
  <si>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</si>
  <si>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</si>
  <si>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</si>
  <si>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横琴粤澳深度合作区</t>
  </si>
  <si>
    <t>3、财政省直管县</t>
  </si>
  <si>
    <t>南澳县</t>
  </si>
  <si>
    <t>乐昌市</t>
  </si>
  <si>
    <t>南雄市</t>
  </si>
  <si>
    <t>仁化县</t>
  </si>
  <si>
    <t>始兴县</t>
  </si>
  <si>
    <t>翁源县</t>
  </si>
  <si>
    <t>新丰县</t>
  </si>
  <si>
    <t>乳源县</t>
  </si>
  <si>
    <t>东源县</t>
  </si>
  <si>
    <t>和平县</t>
  </si>
  <si>
    <t>龙川县</t>
  </si>
  <si>
    <t>紫金县</t>
  </si>
  <si>
    <t>连平县</t>
  </si>
  <si>
    <t>兴宁市</t>
  </si>
  <si>
    <t>平远县</t>
  </si>
  <si>
    <t>蕉岭县</t>
  </si>
  <si>
    <t>大埔县</t>
  </si>
  <si>
    <t>丰顺县</t>
  </si>
  <si>
    <t>五华县</t>
  </si>
  <si>
    <t>惠东县</t>
  </si>
  <si>
    <t>博罗县</t>
  </si>
  <si>
    <t>龙门县</t>
  </si>
  <si>
    <t>陆丰市</t>
  </si>
  <si>
    <t>海丰县</t>
  </si>
  <si>
    <t>陆河县</t>
  </si>
  <si>
    <t>台山市</t>
  </si>
  <si>
    <t>开平市</t>
  </si>
  <si>
    <t>鹤山市</t>
  </si>
  <si>
    <t>恩平市</t>
  </si>
  <si>
    <t>阳春市</t>
  </si>
  <si>
    <t>阳西县</t>
  </si>
  <si>
    <t>雷州市</t>
  </si>
  <si>
    <t>廉江市</t>
  </si>
  <si>
    <t>吴川市</t>
  </si>
  <si>
    <t>遂溪县</t>
  </si>
  <si>
    <t>徐闻县</t>
  </si>
  <si>
    <t>信宜市</t>
  </si>
  <si>
    <t>高州市</t>
  </si>
  <si>
    <t>化州市</t>
  </si>
  <si>
    <t>四会市</t>
  </si>
  <si>
    <t>广宁县</t>
  </si>
  <si>
    <t>德庆县</t>
  </si>
  <si>
    <t>封开县</t>
  </si>
  <si>
    <t>怀集县</t>
  </si>
  <si>
    <t>英德市</t>
  </si>
  <si>
    <t>连州市</t>
  </si>
  <si>
    <t>佛冈县</t>
  </si>
  <si>
    <t>阳山县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</si>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</sst>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/>
    <xf numFmtId="0" fontId="28" fillId="0" borderId="11" applyNumberFormat="0" applyFill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11" fillId="30" borderId="0" applyNumberFormat="0" applyBorder="0" applyAlignment="0" applyProtection="0">
      <alignment vertical="center"/>
    </xf>
    <xf numFmtId="0" fontId="25" fillId="0" borderId="0"/>
    <xf numFmtId="0" fontId="3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5" fillId="21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43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18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NumberFormat="1" applyFont="1" applyFill="1" applyBorder="1" applyAlignment="1">
      <alignment horizontal="left" vertical="center" wrapText="1" indent="2"/>
    </xf>
    <xf numFmtId="177" fontId="0" fillId="0" borderId="1" xfId="18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left" vertical="center" wrapText="1" indent="2"/>
    </xf>
    <xf numFmtId="0" fontId="1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1" fillId="0" borderId="1" xfId="18" applyNumberFormat="1" applyFont="1" applyFill="1" applyBorder="1" applyAlignment="1" applyProtection="1">
      <alignment horizontal="right" vertical="center"/>
    </xf>
    <xf numFmtId="43" fontId="7" fillId="0" borderId="0" xfId="0" applyNumberFormat="1" applyFont="1" applyFill="1" applyBorder="1" applyAlignment="1">
      <alignment horizontal="right" vertical="center"/>
    </xf>
    <xf numFmtId="43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indent="2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indent="2"/>
    </xf>
    <xf numFmtId="0" fontId="0" fillId="0" borderId="1" xfId="1" applyNumberFormat="1" applyFont="1" applyFill="1" applyBorder="1" applyAlignment="1">
      <alignment horizontal="left" vertical="center" wrapText="1" indent="2"/>
    </xf>
    <xf numFmtId="176" fontId="0" fillId="0" borderId="1" xfId="53" applyNumberFormat="1" applyFont="1" applyFill="1" applyBorder="1" applyAlignment="1">
      <alignment horizontal="left" vertical="center" wrapText="1" indent="2"/>
    </xf>
    <xf numFmtId="177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0" fillId="0" borderId="1" xfId="4" applyNumberFormat="1" applyFont="1" applyFill="1" applyBorder="1" applyAlignment="1">
      <alignment horizontal="left" vertical="center" wrapText="1" indent="2"/>
    </xf>
    <xf numFmtId="0" fontId="0" fillId="0" borderId="1" xfId="3" applyFont="1" applyFill="1" applyBorder="1" applyAlignment="1">
      <alignment horizontal="left" vertical="center" wrapText="1" indent="2"/>
    </xf>
  </cellXfs>
  <cellStyles count="63">
    <cellStyle name="常规" xfId="0" builtinId="0"/>
    <cellStyle name="常规 2 2 2" xfId="1"/>
    <cellStyle name="常规_Sheet1" xfId="2"/>
    <cellStyle name="常规 4 5" xfId="3"/>
    <cellStyle name="常规_Sheet1 3 2" xfId="4"/>
    <cellStyle name="千位分隔 2" xfId="5"/>
    <cellStyle name="常规_分县年报格式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常规 3 2" xfId="19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常规_2013年精神卫生资金分配表20130703" xfId="25"/>
    <cellStyle name="60% - 强调文字颜色 5" xfId="26" builtinId="48"/>
    <cellStyle name="常规 17 3" xfId="27"/>
    <cellStyle name="标题 1" xfId="28" builtinId="16"/>
    <cellStyle name="超链接" xfId="29" builtinId="8"/>
    <cellStyle name="20% - 强调文字颜色 3" xfId="30" builtinId="38"/>
    <cellStyle name="货币" xfId="31" builtinId="4"/>
    <cellStyle name="常规_测算表" xfId="32"/>
    <cellStyle name="20% - 强调文字颜色 4" xfId="33" builtinId="42"/>
    <cellStyle name="计算" xfId="34" builtinId="22"/>
    <cellStyle name="常规_Sheet1_Sheet1 (2)" xfId="35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链接单元格" xfId="44" builtinId="24"/>
    <cellStyle name="60% - 强调文字颜色 1" xfId="45" builtinId="32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常规_总表_任务表" xfId="53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D9D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62"/>
  <sheetViews>
    <sheetView tabSelected="1" view="pageBreakPreview" zoomScale="90" zoomScalePageLayoutView="60" zoomScaleNormal="100" workbookViewId="0">
      <pane xSplit="1" ySplit="7" topLeftCell="G12" activePane="bottomRight" state="frozenSplit"/>
      <selection/>
      <selection pane="topRight"/>
      <selection pane="bottomLeft"/>
      <selection pane="bottomRight" activeCell="A18" sqref="A18"/>
    </sheetView>
  </sheetViews>
  <sheetFormatPr defaultColWidth="9" defaultRowHeight="14.25"/>
  <cols>
    <col min="1" max="1" width="26" style="7" customWidth="1"/>
    <col min="2" max="4" width="11.625" style="7" customWidth="1"/>
    <col min="5" max="6" width="14.625" style="7" customWidth="1"/>
    <col min="7" max="11" width="11.625" style="7" customWidth="1"/>
    <col min="12" max="12" width="14.625" style="8" customWidth="1"/>
    <col min="13" max="13" width="14.5" style="9" customWidth="1"/>
    <col min="14" max="14" width="14.125" style="9" customWidth="1"/>
    <col min="15" max="15" width="12.875" style="9" customWidth="1"/>
    <col min="16" max="16" width="9.65833333333333" style="9" customWidth="1"/>
    <col min="17" max="17" width="12.875" style="9" customWidth="1"/>
    <col min="18" max="18" width="12.625" style="8" customWidth="1"/>
    <col min="19" max="19" width="14.125" style="8" customWidth="1"/>
    <col min="20" max="22" width="14.75" style="8" customWidth="1"/>
    <col min="23" max="16384" width="9" style="6"/>
  </cols>
  <sheetData>
    <row r="1" s="1" customFormat="1" ht="21" customHeight="1" spans="1:2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32"/>
      <c r="M1" s="35"/>
      <c r="N1" s="35"/>
      <c r="O1" s="35"/>
      <c r="P1" s="35"/>
      <c r="Q1" s="35"/>
      <c r="R1" s="32"/>
      <c r="S1" s="32"/>
      <c r="T1" s="32"/>
      <c r="U1" s="32"/>
      <c r="V1" s="32"/>
    </row>
    <row r="2" s="2" customFormat="1" ht="28" customHeight="1" spans="1:2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33"/>
      <c r="M2" s="12"/>
      <c r="N2" s="12"/>
      <c r="O2" s="12"/>
      <c r="P2" s="12"/>
      <c r="Q2" s="12"/>
      <c r="R2" s="33"/>
      <c r="S2" s="33"/>
      <c r="T2" s="33"/>
      <c r="U2" s="33"/>
      <c r="V2" s="33"/>
    </row>
    <row r="3" ht="17" customHeight="1" spans="20:22">
      <c r="T3" s="39"/>
      <c r="U3" s="39"/>
      <c r="V3" s="42" t="s">
        <v>2</v>
      </c>
    </row>
    <row r="4" s="3" customFormat="1" ht="29" customHeight="1" spans="1:22">
      <c r="A4" s="13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36" t="s">
        <v>5</v>
      </c>
      <c r="N4" s="36"/>
      <c r="O4" s="36"/>
      <c r="P4" s="36"/>
      <c r="Q4" s="36"/>
      <c r="R4" s="40"/>
      <c r="S4" s="41" t="s">
        <v>6</v>
      </c>
      <c r="T4" s="41" t="s">
        <v>7</v>
      </c>
      <c r="U4" s="41" t="s">
        <v>8</v>
      </c>
      <c r="V4" s="41" t="s">
        <v>9</v>
      </c>
    </row>
    <row r="5" s="3" customFormat="1" ht="29" customHeight="1" spans="1:22">
      <c r="A5" s="13"/>
      <c r="B5" s="15" t="s">
        <v>10</v>
      </c>
      <c r="C5" s="16"/>
      <c r="D5" s="17"/>
      <c r="E5" s="13" t="s">
        <v>11</v>
      </c>
      <c r="F5" s="13" t="s">
        <v>12</v>
      </c>
      <c r="G5" s="13" t="s">
        <v>13</v>
      </c>
      <c r="H5" s="13"/>
      <c r="I5" s="13"/>
      <c r="J5" s="13"/>
      <c r="K5" s="13"/>
      <c r="L5" s="34" t="s">
        <v>14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13</v>
      </c>
      <c r="R5" s="41" t="s">
        <v>19</v>
      </c>
      <c r="S5" s="41"/>
      <c r="T5" s="41"/>
      <c r="U5" s="41"/>
      <c r="V5" s="41" t="s">
        <v>20</v>
      </c>
    </row>
    <row r="6" s="3" customFormat="1" ht="108" customHeight="1" spans="1:22">
      <c r="A6" s="13"/>
      <c r="B6" s="13" t="s">
        <v>21</v>
      </c>
      <c r="C6" s="14" t="s">
        <v>22</v>
      </c>
      <c r="D6" s="14" t="s">
        <v>23</v>
      </c>
      <c r="E6" s="13"/>
      <c r="F6" s="13" t="s">
        <v>12</v>
      </c>
      <c r="G6" s="27" t="s">
        <v>21</v>
      </c>
      <c r="H6" s="14" t="s">
        <v>24</v>
      </c>
      <c r="I6" s="14" t="s">
        <v>25</v>
      </c>
      <c r="J6" s="14" t="s">
        <v>26</v>
      </c>
      <c r="K6" s="14" t="s">
        <v>27</v>
      </c>
      <c r="L6" s="34"/>
      <c r="M6" s="14"/>
      <c r="N6" s="14"/>
      <c r="O6" s="14"/>
      <c r="P6" s="14"/>
      <c r="Q6" s="14"/>
      <c r="R6" s="41"/>
      <c r="S6" s="41"/>
      <c r="T6" s="41"/>
      <c r="U6" s="41"/>
      <c r="V6" s="41"/>
    </row>
    <row r="7" ht="29" customHeight="1" spans="1:22">
      <c r="A7" s="18" t="s">
        <v>28</v>
      </c>
      <c r="B7" s="19">
        <f>B8+B81</f>
        <v>14986</v>
      </c>
      <c r="C7" s="19">
        <f t="shared" ref="C7:V7" si="0">C8+C81</f>
        <v>10732</v>
      </c>
      <c r="D7" s="19">
        <f t="shared" si="0"/>
        <v>4254</v>
      </c>
      <c r="E7" s="19">
        <f t="shared" si="0"/>
        <v>2984</v>
      </c>
      <c r="F7" s="19">
        <f t="shared" si="0"/>
        <v>3448</v>
      </c>
      <c r="G7" s="19">
        <f t="shared" si="0"/>
        <v>848</v>
      </c>
      <c r="H7" s="19">
        <f t="shared" si="0"/>
        <v>35</v>
      </c>
      <c r="I7" s="19">
        <f t="shared" si="0"/>
        <v>523</v>
      </c>
      <c r="J7" s="19">
        <f t="shared" si="0"/>
        <v>85</v>
      </c>
      <c r="K7" s="19">
        <f t="shared" si="0"/>
        <v>205</v>
      </c>
      <c r="L7" s="19">
        <f t="shared" si="0"/>
        <v>22266</v>
      </c>
      <c r="M7" s="19">
        <f t="shared" si="0"/>
        <v>39469</v>
      </c>
      <c r="N7" s="19">
        <f t="shared" si="0"/>
        <v>30903</v>
      </c>
      <c r="O7" s="19">
        <f t="shared" si="0"/>
        <v>7226</v>
      </c>
      <c r="P7" s="19">
        <f t="shared" si="0"/>
        <v>160</v>
      </c>
      <c r="Q7" s="19">
        <f t="shared" si="0"/>
        <v>13948.0049403821</v>
      </c>
      <c r="R7" s="19">
        <f t="shared" si="0"/>
        <v>91706.0049403821</v>
      </c>
      <c r="S7" s="19">
        <f t="shared" si="0"/>
        <v>33677</v>
      </c>
      <c r="T7" s="19">
        <f t="shared" si="0"/>
        <v>147649.004940382</v>
      </c>
      <c r="U7" s="19">
        <f t="shared" si="0"/>
        <v>113222</v>
      </c>
      <c r="V7" s="19">
        <f t="shared" si="0"/>
        <v>34427.0049403821</v>
      </c>
    </row>
    <row r="8" s="4" customFormat="1" ht="29" customHeight="1" spans="1:22">
      <c r="A8" s="20" t="s">
        <v>29</v>
      </c>
      <c r="B8" s="19">
        <f>B9+B34+B35+B36+B64+B69+B74</f>
        <v>1260</v>
      </c>
      <c r="C8" s="19">
        <f t="shared" ref="C8:V8" si="1">C9+C34+C35+C36+C64+C69+C74</f>
        <v>1238</v>
      </c>
      <c r="D8" s="19">
        <f t="shared" si="1"/>
        <v>22</v>
      </c>
      <c r="E8" s="19">
        <f t="shared" si="1"/>
        <v>328</v>
      </c>
      <c r="F8" s="19">
        <f t="shared" si="1"/>
        <v>859.66</v>
      </c>
      <c r="G8" s="19">
        <f t="shared" si="1"/>
        <v>76.5</v>
      </c>
      <c r="H8" s="19">
        <f t="shared" si="1"/>
        <v>4</v>
      </c>
      <c r="I8" s="19">
        <f t="shared" si="1"/>
        <v>27</v>
      </c>
      <c r="J8" s="19">
        <f t="shared" si="1"/>
        <v>2.5</v>
      </c>
      <c r="K8" s="19">
        <f t="shared" si="1"/>
        <v>43</v>
      </c>
      <c r="L8" s="19">
        <f t="shared" si="1"/>
        <v>2524.16</v>
      </c>
      <c r="M8" s="19">
        <f t="shared" si="1"/>
        <v>36060.73</v>
      </c>
      <c r="N8" s="19">
        <f t="shared" si="1"/>
        <v>1702.85</v>
      </c>
      <c r="O8" s="19">
        <f t="shared" si="1"/>
        <v>2212.44</v>
      </c>
      <c r="P8" s="19">
        <f t="shared" si="1"/>
        <v>30</v>
      </c>
      <c r="Q8" s="19">
        <f t="shared" si="1"/>
        <v>3804.45</v>
      </c>
      <c r="R8" s="19">
        <f t="shared" si="1"/>
        <v>43810.47</v>
      </c>
      <c r="S8" s="19">
        <f t="shared" si="1"/>
        <v>1535</v>
      </c>
      <c r="T8" s="19">
        <f t="shared" si="1"/>
        <v>47869.63</v>
      </c>
      <c r="U8" s="19">
        <f t="shared" si="1"/>
        <v>33542.81</v>
      </c>
      <c r="V8" s="19">
        <f t="shared" si="1"/>
        <v>14326.82</v>
      </c>
    </row>
    <row r="9" s="4" customFormat="1" ht="29" customHeight="1" spans="1:22">
      <c r="A9" s="21" t="s">
        <v>30</v>
      </c>
      <c r="B9" s="19">
        <f>SUM(B10:B33)</f>
        <v>1260</v>
      </c>
      <c r="C9" s="19">
        <f>SUM(C10:C33)</f>
        <v>1238</v>
      </c>
      <c r="D9" s="19">
        <f>SUM(D10:D33)</f>
        <v>22</v>
      </c>
      <c r="E9" s="19">
        <f>SUM(E10:E33)</f>
        <v>328</v>
      </c>
      <c r="F9" s="19">
        <f>SUM(F10:F33)</f>
        <v>859.66</v>
      </c>
      <c r="G9" s="19">
        <f t="shared" ref="G9:V9" si="2">SUM(G10:G33)</f>
        <v>76.5</v>
      </c>
      <c r="H9" s="19">
        <f t="shared" si="2"/>
        <v>4</v>
      </c>
      <c r="I9" s="19">
        <f t="shared" si="2"/>
        <v>27</v>
      </c>
      <c r="J9" s="19">
        <f t="shared" si="2"/>
        <v>2.5</v>
      </c>
      <c r="K9" s="19">
        <f t="shared" si="2"/>
        <v>43</v>
      </c>
      <c r="L9" s="19">
        <f t="shared" ref="L9:L32" si="3">B9+E9+F9+G9</f>
        <v>2524.16</v>
      </c>
      <c r="M9" s="19">
        <f t="shared" si="2"/>
        <v>36060.73</v>
      </c>
      <c r="N9" s="19">
        <f t="shared" si="2"/>
        <v>1020</v>
      </c>
      <c r="O9" s="19">
        <f t="shared" si="2"/>
        <v>2212.44</v>
      </c>
      <c r="P9" s="19">
        <f t="shared" si="2"/>
        <v>30</v>
      </c>
      <c r="Q9" s="19">
        <f t="shared" si="2"/>
        <v>2600.43</v>
      </c>
      <c r="R9" s="19">
        <f t="shared" si="2"/>
        <v>41923.6</v>
      </c>
      <c r="S9" s="19">
        <f t="shared" si="2"/>
        <v>1535</v>
      </c>
      <c r="T9" s="19">
        <f t="shared" si="2"/>
        <v>45982.76</v>
      </c>
      <c r="U9" s="19">
        <f t="shared" si="2"/>
        <v>31755.05</v>
      </c>
      <c r="V9" s="19">
        <f t="shared" si="2"/>
        <v>14227.71</v>
      </c>
    </row>
    <row r="10" ht="29" customHeight="1" spans="1:22">
      <c r="A10" s="22" t="s">
        <v>31</v>
      </c>
      <c r="B10" s="23">
        <f t="shared" ref="B10:B35" si="4">C10+D10</f>
        <v>22</v>
      </c>
      <c r="C10" s="23">
        <v>0</v>
      </c>
      <c r="D10" s="23">
        <v>22</v>
      </c>
      <c r="E10" s="23">
        <v>0</v>
      </c>
      <c r="F10" s="23">
        <v>0</v>
      </c>
      <c r="G10" s="23">
        <f>SUM(H10:K10)</f>
        <v>0</v>
      </c>
      <c r="H10" s="23">
        <v>0</v>
      </c>
      <c r="I10" s="23">
        <v>0</v>
      </c>
      <c r="J10" s="23">
        <v>0</v>
      </c>
      <c r="K10" s="23">
        <v>0</v>
      </c>
      <c r="L10" s="19">
        <f t="shared" si="3"/>
        <v>22</v>
      </c>
      <c r="M10" s="23"/>
      <c r="N10" s="23">
        <v>0</v>
      </c>
      <c r="O10" s="23"/>
      <c r="P10" s="23"/>
      <c r="Q10" s="23">
        <v>0</v>
      </c>
      <c r="R10" s="19">
        <f t="shared" ref="R7:R32" si="5">SUM(M10:Q10)</f>
        <v>0</v>
      </c>
      <c r="S10" s="19"/>
      <c r="T10" s="19">
        <f>L10+R10+S10</f>
        <v>22</v>
      </c>
      <c r="U10" s="19">
        <v>22</v>
      </c>
      <c r="V10" s="19">
        <f t="shared" ref="V10:V35" si="6">T10-U10</f>
        <v>0</v>
      </c>
    </row>
    <row r="11" ht="38" customHeight="1" spans="1:22">
      <c r="A11" s="22" t="s">
        <v>32</v>
      </c>
      <c r="B11" s="23">
        <f t="shared" si="4"/>
        <v>0</v>
      </c>
      <c r="C11" s="23">
        <v>0</v>
      </c>
      <c r="D11" s="23">
        <v>0</v>
      </c>
      <c r="E11" s="23">
        <v>0</v>
      </c>
      <c r="F11" s="23">
        <v>272.11</v>
      </c>
      <c r="G11" s="23">
        <f t="shared" ref="G11:G35" si="7">SUM(H11:K11)</f>
        <v>0</v>
      </c>
      <c r="H11" s="23">
        <v>0</v>
      </c>
      <c r="I11" s="23">
        <v>0</v>
      </c>
      <c r="J11" s="23">
        <v>0</v>
      </c>
      <c r="K11" s="23">
        <v>0</v>
      </c>
      <c r="L11" s="19">
        <f t="shared" si="3"/>
        <v>272.11</v>
      </c>
      <c r="M11" s="23"/>
      <c r="N11" s="23">
        <v>0</v>
      </c>
      <c r="O11" s="23"/>
      <c r="P11" s="23"/>
      <c r="Q11" s="23">
        <v>0</v>
      </c>
      <c r="R11" s="19">
        <f t="shared" si="5"/>
        <v>0</v>
      </c>
      <c r="S11" s="19">
        <v>100</v>
      </c>
      <c r="T11" s="19">
        <f t="shared" ref="T11:T35" si="8">L11+R11+S11</f>
        <v>372.11</v>
      </c>
      <c r="U11" s="19">
        <v>364.11</v>
      </c>
      <c r="V11" s="19">
        <f t="shared" si="6"/>
        <v>8</v>
      </c>
    </row>
    <row r="12" ht="29" customHeight="1" spans="1:22">
      <c r="A12" s="24" t="s">
        <v>33</v>
      </c>
      <c r="B12" s="23">
        <f t="shared" si="4"/>
        <v>0</v>
      </c>
      <c r="C12" s="23">
        <v>0</v>
      </c>
      <c r="D12" s="23">
        <v>0</v>
      </c>
      <c r="E12" s="23">
        <v>0</v>
      </c>
      <c r="F12" s="23">
        <v>245.8</v>
      </c>
      <c r="G12" s="23">
        <f t="shared" si="7"/>
        <v>8.5</v>
      </c>
      <c r="H12" s="23">
        <v>0</v>
      </c>
      <c r="I12" s="23">
        <v>6</v>
      </c>
      <c r="J12" s="23">
        <v>2.5</v>
      </c>
      <c r="K12" s="23">
        <v>0</v>
      </c>
      <c r="L12" s="19">
        <f t="shared" si="3"/>
        <v>254.3</v>
      </c>
      <c r="M12" s="23">
        <v>35646.73</v>
      </c>
      <c r="N12" s="23">
        <v>65</v>
      </c>
      <c r="O12" s="23"/>
      <c r="P12" s="37">
        <v>30</v>
      </c>
      <c r="Q12" s="23">
        <v>2505.34</v>
      </c>
      <c r="R12" s="19">
        <f t="shared" si="5"/>
        <v>38247.07</v>
      </c>
      <c r="S12" s="19">
        <v>752</v>
      </c>
      <c r="T12" s="19">
        <f t="shared" si="8"/>
        <v>39253.37</v>
      </c>
      <c r="U12" s="19">
        <v>25563.63</v>
      </c>
      <c r="V12" s="19">
        <f t="shared" si="6"/>
        <v>13689.74</v>
      </c>
    </row>
    <row r="13" ht="29" customHeight="1" spans="1:22">
      <c r="A13" s="24" t="s">
        <v>34</v>
      </c>
      <c r="B13" s="23">
        <f t="shared" si="4"/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7"/>
        <v>21</v>
      </c>
      <c r="H13" s="23">
        <v>0</v>
      </c>
      <c r="I13" s="23">
        <v>21</v>
      </c>
      <c r="J13" s="23">
        <v>0</v>
      </c>
      <c r="K13" s="23">
        <v>0</v>
      </c>
      <c r="L13" s="19">
        <f t="shared" si="3"/>
        <v>21</v>
      </c>
      <c r="M13" s="23"/>
      <c r="N13" s="23">
        <v>0</v>
      </c>
      <c r="O13" s="23"/>
      <c r="P13" s="23"/>
      <c r="Q13" s="23">
        <v>0</v>
      </c>
      <c r="R13" s="19">
        <f t="shared" si="5"/>
        <v>0</v>
      </c>
      <c r="S13" s="19">
        <v>0</v>
      </c>
      <c r="T13" s="19">
        <f t="shared" si="8"/>
        <v>21</v>
      </c>
      <c r="U13" s="19">
        <v>16</v>
      </c>
      <c r="V13" s="19">
        <f t="shared" si="6"/>
        <v>5</v>
      </c>
    </row>
    <row r="14" ht="29" customHeight="1" spans="1:22">
      <c r="A14" s="24" t="s">
        <v>35</v>
      </c>
      <c r="B14" s="23">
        <f t="shared" si="4"/>
        <v>1238</v>
      </c>
      <c r="C14" s="23">
        <v>1238</v>
      </c>
      <c r="D14" s="23">
        <v>0</v>
      </c>
      <c r="E14" s="23">
        <v>0</v>
      </c>
      <c r="F14" s="23">
        <v>0</v>
      </c>
      <c r="G14" s="23">
        <f t="shared" si="7"/>
        <v>43</v>
      </c>
      <c r="H14" s="23">
        <v>0</v>
      </c>
      <c r="I14" s="23">
        <v>0</v>
      </c>
      <c r="J14" s="23">
        <v>0</v>
      </c>
      <c r="K14" s="23">
        <v>43</v>
      </c>
      <c r="L14" s="19">
        <f t="shared" si="3"/>
        <v>1281</v>
      </c>
      <c r="M14" s="23"/>
      <c r="N14" s="23">
        <v>0</v>
      </c>
      <c r="O14" s="23"/>
      <c r="P14" s="23"/>
      <c r="Q14" s="23">
        <v>2.78</v>
      </c>
      <c r="R14" s="19">
        <f t="shared" si="5"/>
        <v>2.78</v>
      </c>
      <c r="S14" s="19"/>
      <c r="T14" s="19">
        <f t="shared" si="8"/>
        <v>1283.78</v>
      </c>
      <c r="U14" s="19">
        <v>1275.18</v>
      </c>
      <c r="V14" s="19">
        <f t="shared" si="6"/>
        <v>8.59999999999991</v>
      </c>
    </row>
    <row r="15" ht="29" customHeight="1" spans="1:22">
      <c r="A15" s="22" t="s">
        <v>36</v>
      </c>
      <c r="B15" s="23">
        <f t="shared" si="4"/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7"/>
        <v>0</v>
      </c>
      <c r="H15" s="23">
        <v>0</v>
      </c>
      <c r="I15" s="23">
        <v>0</v>
      </c>
      <c r="J15" s="23">
        <v>0</v>
      </c>
      <c r="K15" s="23">
        <v>0</v>
      </c>
      <c r="L15" s="19">
        <f t="shared" si="3"/>
        <v>0</v>
      </c>
      <c r="M15" s="23"/>
      <c r="N15" s="23">
        <v>0</v>
      </c>
      <c r="O15" s="23">
        <v>2212.44</v>
      </c>
      <c r="P15" s="23"/>
      <c r="Q15" s="23">
        <v>0</v>
      </c>
      <c r="R15" s="19">
        <f t="shared" si="5"/>
        <v>2212.44</v>
      </c>
      <c r="S15" s="19">
        <v>121</v>
      </c>
      <c r="T15" s="19">
        <f t="shared" si="8"/>
        <v>2333.44</v>
      </c>
      <c r="U15" s="19">
        <v>2337.87</v>
      </c>
      <c r="V15" s="19">
        <f t="shared" si="6"/>
        <v>-4.42999999999984</v>
      </c>
    </row>
    <row r="16" ht="29" customHeight="1" spans="1:22">
      <c r="A16" s="22" t="s">
        <v>37</v>
      </c>
      <c r="B16" s="23">
        <f t="shared" si="4"/>
        <v>0</v>
      </c>
      <c r="C16" s="23">
        <v>0</v>
      </c>
      <c r="D16" s="23">
        <v>0</v>
      </c>
      <c r="E16" s="23">
        <v>318</v>
      </c>
      <c r="F16" s="23">
        <v>0</v>
      </c>
      <c r="G16" s="23">
        <f t="shared" si="7"/>
        <v>0</v>
      </c>
      <c r="H16" s="23">
        <v>0</v>
      </c>
      <c r="I16" s="23">
        <v>0</v>
      </c>
      <c r="J16" s="23">
        <v>0</v>
      </c>
      <c r="K16" s="23">
        <v>0</v>
      </c>
      <c r="L16" s="19">
        <f t="shared" si="3"/>
        <v>318</v>
      </c>
      <c r="M16" s="23"/>
      <c r="N16" s="23">
        <v>0</v>
      </c>
      <c r="O16" s="23"/>
      <c r="P16" s="23"/>
      <c r="Q16" s="23">
        <v>0</v>
      </c>
      <c r="R16" s="19">
        <f t="shared" si="5"/>
        <v>0</v>
      </c>
      <c r="S16" s="19">
        <v>80</v>
      </c>
      <c r="T16" s="19">
        <f t="shared" si="8"/>
        <v>398</v>
      </c>
      <c r="U16" s="19">
        <v>348</v>
      </c>
      <c r="V16" s="19">
        <f t="shared" si="6"/>
        <v>50</v>
      </c>
    </row>
    <row r="17" ht="29" customHeight="1" spans="1:22">
      <c r="A17" s="22" t="s">
        <v>38</v>
      </c>
      <c r="B17" s="23">
        <f t="shared" si="4"/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7"/>
        <v>4</v>
      </c>
      <c r="H17" s="23">
        <v>4</v>
      </c>
      <c r="I17" s="23">
        <v>0</v>
      </c>
      <c r="J17" s="23">
        <v>0</v>
      </c>
      <c r="K17" s="23">
        <v>0</v>
      </c>
      <c r="L17" s="19">
        <f t="shared" si="3"/>
        <v>4</v>
      </c>
      <c r="M17" s="23"/>
      <c r="N17" s="23">
        <v>100</v>
      </c>
      <c r="O17" s="23"/>
      <c r="P17" s="23"/>
      <c r="Q17" s="23">
        <v>0</v>
      </c>
      <c r="R17" s="19">
        <f t="shared" si="5"/>
        <v>100</v>
      </c>
      <c r="S17" s="19">
        <v>25</v>
      </c>
      <c r="T17" s="19">
        <f t="shared" si="8"/>
        <v>129</v>
      </c>
      <c r="U17" s="19">
        <v>129</v>
      </c>
      <c r="V17" s="19">
        <f t="shared" si="6"/>
        <v>0</v>
      </c>
    </row>
    <row r="18" ht="39" customHeight="1" spans="1:22">
      <c r="A18" s="22" t="s">
        <v>39</v>
      </c>
      <c r="B18" s="23">
        <f t="shared" si="4"/>
        <v>0</v>
      </c>
      <c r="C18" s="23">
        <v>0</v>
      </c>
      <c r="D18" s="23">
        <v>0</v>
      </c>
      <c r="E18" s="23">
        <v>0</v>
      </c>
      <c r="F18" s="23">
        <v>11</v>
      </c>
      <c r="G18" s="23">
        <f t="shared" si="7"/>
        <v>0</v>
      </c>
      <c r="H18" s="23">
        <v>0</v>
      </c>
      <c r="I18" s="23">
        <v>0</v>
      </c>
      <c r="J18" s="23">
        <v>0</v>
      </c>
      <c r="K18" s="23">
        <v>0</v>
      </c>
      <c r="L18" s="19">
        <f t="shared" si="3"/>
        <v>11</v>
      </c>
      <c r="M18" s="23"/>
      <c r="N18" s="23">
        <v>0</v>
      </c>
      <c r="O18" s="23"/>
      <c r="P18" s="23"/>
      <c r="Q18" s="23">
        <v>0</v>
      </c>
      <c r="R18" s="19">
        <f t="shared" si="5"/>
        <v>0</v>
      </c>
      <c r="S18" s="19"/>
      <c r="T18" s="19">
        <f t="shared" si="8"/>
        <v>11</v>
      </c>
      <c r="U18" s="19">
        <v>9</v>
      </c>
      <c r="V18" s="19">
        <f t="shared" si="6"/>
        <v>2</v>
      </c>
    </row>
    <row r="19" ht="29" customHeight="1" spans="1:22">
      <c r="A19" s="22" t="s">
        <v>40</v>
      </c>
      <c r="B19" s="23">
        <f t="shared" si="4"/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7"/>
        <v>0</v>
      </c>
      <c r="H19" s="23">
        <v>0</v>
      </c>
      <c r="I19" s="23">
        <v>0</v>
      </c>
      <c r="J19" s="23">
        <v>0</v>
      </c>
      <c r="K19" s="23">
        <v>0</v>
      </c>
      <c r="L19" s="19">
        <f t="shared" si="3"/>
        <v>0</v>
      </c>
      <c r="M19" s="23"/>
      <c r="N19" s="23">
        <v>149</v>
      </c>
      <c r="O19" s="23"/>
      <c r="P19" s="23"/>
      <c r="Q19" s="23">
        <v>86.85</v>
      </c>
      <c r="R19" s="19">
        <f t="shared" si="5"/>
        <v>235.85</v>
      </c>
      <c r="S19" s="19">
        <v>49</v>
      </c>
      <c r="T19" s="19">
        <f t="shared" si="8"/>
        <v>284.85</v>
      </c>
      <c r="U19" s="19">
        <v>284.85</v>
      </c>
      <c r="V19" s="19">
        <f t="shared" si="6"/>
        <v>0</v>
      </c>
    </row>
    <row r="20" ht="29" customHeight="1" spans="1:22">
      <c r="A20" s="22" t="s">
        <v>41</v>
      </c>
      <c r="B20" s="23">
        <f t="shared" si="4"/>
        <v>0</v>
      </c>
      <c r="C20" s="23">
        <v>0</v>
      </c>
      <c r="D20" s="23">
        <v>0</v>
      </c>
      <c r="E20" s="23">
        <v>0</v>
      </c>
      <c r="F20" s="23">
        <v>0</v>
      </c>
      <c r="G20" s="23">
        <f t="shared" si="7"/>
        <v>0</v>
      </c>
      <c r="H20" s="23">
        <v>0</v>
      </c>
      <c r="I20" s="23">
        <v>0</v>
      </c>
      <c r="J20" s="23">
        <v>0</v>
      </c>
      <c r="K20" s="23">
        <v>0</v>
      </c>
      <c r="L20" s="19">
        <f t="shared" si="3"/>
        <v>0</v>
      </c>
      <c r="M20" s="23"/>
      <c r="N20" s="23">
        <v>0</v>
      </c>
      <c r="O20" s="23"/>
      <c r="P20" s="23"/>
      <c r="Q20" s="23">
        <v>0</v>
      </c>
      <c r="R20" s="19">
        <f t="shared" si="5"/>
        <v>0</v>
      </c>
      <c r="S20" s="19">
        <v>60</v>
      </c>
      <c r="T20" s="19">
        <f t="shared" si="8"/>
        <v>60</v>
      </c>
      <c r="U20" s="19">
        <v>60</v>
      </c>
      <c r="V20" s="19">
        <f t="shared" si="6"/>
        <v>0</v>
      </c>
    </row>
    <row r="21" ht="29" customHeight="1" spans="1:22">
      <c r="A21" s="22" t="s">
        <v>42</v>
      </c>
      <c r="B21" s="23">
        <f t="shared" si="4"/>
        <v>0</v>
      </c>
      <c r="C21" s="23">
        <v>0</v>
      </c>
      <c r="D21" s="23">
        <v>0</v>
      </c>
      <c r="E21" s="23">
        <v>0</v>
      </c>
      <c r="F21" s="23">
        <v>0</v>
      </c>
      <c r="G21" s="23">
        <f t="shared" si="7"/>
        <v>0</v>
      </c>
      <c r="H21" s="23">
        <v>0</v>
      </c>
      <c r="I21" s="23">
        <v>0</v>
      </c>
      <c r="J21" s="23">
        <v>0</v>
      </c>
      <c r="K21" s="23">
        <v>0</v>
      </c>
      <c r="L21" s="19">
        <f t="shared" si="3"/>
        <v>0</v>
      </c>
      <c r="M21" s="23">
        <v>258</v>
      </c>
      <c r="N21" s="23">
        <v>0</v>
      </c>
      <c r="O21" s="23"/>
      <c r="P21" s="23"/>
      <c r="Q21" s="23">
        <v>0</v>
      </c>
      <c r="R21" s="19">
        <f t="shared" si="5"/>
        <v>258</v>
      </c>
      <c r="S21" s="19"/>
      <c r="T21" s="19">
        <f t="shared" si="8"/>
        <v>258</v>
      </c>
      <c r="U21" s="19">
        <v>258</v>
      </c>
      <c r="V21" s="19">
        <f t="shared" si="6"/>
        <v>0</v>
      </c>
    </row>
    <row r="22" ht="29" customHeight="1" spans="1:22">
      <c r="A22" s="22" t="s">
        <v>43</v>
      </c>
      <c r="B22" s="23">
        <f t="shared" si="4"/>
        <v>0</v>
      </c>
      <c r="C22" s="23">
        <v>0</v>
      </c>
      <c r="D22" s="23">
        <v>0</v>
      </c>
      <c r="E22" s="23">
        <v>0</v>
      </c>
      <c r="F22" s="23">
        <v>76</v>
      </c>
      <c r="G22" s="23">
        <f t="shared" si="7"/>
        <v>0</v>
      </c>
      <c r="H22" s="23">
        <v>0</v>
      </c>
      <c r="I22" s="23">
        <v>0</v>
      </c>
      <c r="J22" s="23">
        <v>0</v>
      </c>
      <c r="K22" s="23">
        <v>0</v>
      </c>
      <c r="L22" s="19">
        <f t="shared" si="3"/>
        <v>76</v>
      </c>
      <c r="M22" s="23"/>
      <c r="N22" s="23">
        <v>344.08</v>
      </c>
      <c r="O22" s="23"/>
      <c r="P22" s="23"/>
      <c r="Q22" s="23">
        <v>0</v>
      </c>
      <c r="R22" s="19">
        <f t="shared" si="5"/>
        <v>344.08</v>
      </c>
      <c r="S22" s="19"/>
      <c r="T22" s="19">
        <f t="shared" si="8"/>
        <v>420.08</v>
      </c>
      <c r="U22" s="19">
        <v>122</v>
      </c>
      <c r="V22" s="19">
        <f t="shared" si="6"/>
        <v>298.08</v>
      </c>
    </row>
    <row r="23" ht="29" customHeight="1" spans="1:22">
      <c r="A23" s="22" t="s">
        <v>44</v>
      </c>
      <c r="B23" s="23">
        <f t="shared" si="4"/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7"/>
        <v>0</v>
      </c>
      <c r="H23" s="23">
        <v>0</v>
      </c>
      <c r="I23" s="23">
        <v>0</v>
      </c>
      <c r="J23" s="23">
        <v>0</v>
      </c>
      <c r="K23" s="23">
        <v>0</v>
      </c>
      <c r="L23" s="19">
        <f t="shared" si="3"/>
        <v>0</v>
      </c>
      <c r="M23" s="23"/>
      <c r="N23" s="23">
        <v>0</v>
      </c>
      <c r="O23" s="23"/>
      <c r="P23" s="23"/>
      <c r="Q23" s="23">
        <v>0</v>
      </c>
      <c r="R23" s="19">
        <f t="shared" si="5"/>
        <v>0</v>
      </c>
      <c r="S23" s="19">
        <v>10</v>
      </c>
      <c r="T23" s="19">
        <f t="shared" si="8"/>
        <v>10</v>
      </c>
      <c r="U23" s="19">
        <v>10</v>
      </c>
      <c r="V23" s="19">
        <f t="shared" si="6"/>
        <v>0</v>
      </c>
    </row>
    <row r="24" ht="29" customHeight="1" spans="1:22">
      <c r="A24" s="22" t="s">
        <v>45</v>
      </c>
      <c r="B24" s="23">
        <f t="shared" si="4"/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7"/>
        <v>0</v>
      </c>
      <c r="H24" s="23">
        <v>0</v>
      </c>
      <c r="I24" s="23">
        <v>0</v>
      </c>
      <c r="J24" s="23">
        <v>0</v>
      </c>
      <c r="K24" s="23">
        <v>0</v>
      </c>
      <c r="L24" s="19">
        <f t="shared" si="3"/>
        <v>0</v>
      </c>
      <c r="M24" s="23"/>
      <c r="N24" s="23">
        <v>0</v>
      </c>
      <c r="O24" s="23"/>
      <c r="P24" s="23"/>
      <c r="Q24" s="23">
        <v>5.46</v>
      </c>
      <c r="R24" s="19">
        <f t="shared" si="5"/>
        <v>5.46</v>
      </c>
      <c r="S24" s="19">
        <v>100</v>
      </c>
      <c r="T24" s="19">
        <f t="shared" si="8"/>
        <v>105.46</v>
      </c>
      <c r="U24" s="19">
        <v>105.46</v>
      </c>
      <c r="V24" s="19">
        <f t="shared" si="6"/>
        <v>0</v>
      </c>
    </row>
    <row r="25" ht="29" customHeight="1" spans="1:22">
      <c r="A25" s="22" t="s">
        <v>46</v>
      </c>
      <c r="B25" s="23">
        <f t="shared" si="4"/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7"/>
        <v>0</v>
      </c>
      <c r="H25" s="23">
        <v>0</v>
      </c>
      <c r="I25" s="23">
        <v>0</v>
      </c>
      <c r="J25" s="23">
        <v>0</v>
      </c>
      <c r="K25" s="23">
        <v>0</v>
      </c>
      <c r="L25" s="19">
        <f t="shared" si="3"/>
        <v>0</v>
      </c>
      <c r="M25" s="23">
        <v>156</v>
      </c>
      <c r="N25" s="23">
        <v>0</v>
      </c>
      <c r="O25" s="23"/>
      <c r="P25" s="23"/>
      <c r="Q25" s="23">
        <v>0</v>
      </c>
      <c r="R25" s="19">
        <f t="shared" si="5"/>
        <v>156</v>
      </c>
      <c r="S25" s="19">
        <v>108</v>
      </c>
      <c r="T25" s="19">
        <f t="shared" si="8"/>
        <v>264</v>
      </c>
      <c r="U25" s="19">
        <v>264</v>
      </c>
      <c r="V25" s="19">
        <f t="shared" si="6"/>
        <v>0</v>
      </c>
    </row>
    <row r="26" ht="29" customHeight="1" spans="1:22">
      <c r="A26" s="22" t="s">
        <v>47</v>
      </c>
      <c r="B26" s="23">
        <f t="shared" si="4"/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7"/>
        <v>0</v>
      </c>
      <c r="H26" s="23">
        <v>0</v>
      </c>
      <c r="I26" s="23">
        <v>0</v>
      </c>
      <c r="J26" s="23">
        <v>0</v>
      </c>
      <c r="K26" s="23">
        <v>0</v>
      </c>
      <c r="L26" s="19">
        <f t="shared" si="3"/>
        <v>0</v>
      </c>
      <c r="M26" s="23"/>
      <c r="N26" s="23">
        <v>186.72</v>
      </c>
      <c r="O26" s="23"/>
      <c r="P26" s="23"/>
      <c r="Q26" s="23">
        <v>0</v>
      </c>
      <c r="R26" s="19">
        <f t="shared" si="5"/>
        <v>186.72</v>
      </c>
      <c r="S26" s="19">
        <v>50</v>
      </c>
      <c r="T26" s="19">
        <f t="shared" si="8"/>
        <v>236.72</v>
      </c>
      <c r="U26" s="19">
        <v>78</v>
      </c>
      <c r="V26" s="19">
        <f t="shared" si="6"/>
        <v>158.72</v>
      </c>
    </row>
    <row r="27" ht="34" customHeight="1" spans="1:22">
      <c r="A27" s="22" t="s">
        <v>48</v>
      </c>
      <c r="B27" s="23">
        <f t="shared" si="4"/>
        <v>0</v>
      </c>
      <c r="C27" s="23">
        <v>0</v>
      </c>
      <c r="D27" s="23">
        <v>0</v>
      </c>
      <c r="E27" s="23">
        <v>0</v>
      </c>
      <c r="F27" s="23">
        <v>249.75</v>
      </c>
      <c r="G27" s="23">
        <f t="shared" si="7"/>
        <v>0</v>
      </c>
      <c r="H27" s="23">
        <v>0</v>
      </c>
      <c r="I27" s="23">
        <v>0</v>
      </c>
      <c r="J27" s="23">
        <v>0</v>
      </c>
      <c r="K27" s="23">
        <v>0</v>
      </c>
      <c r="L27" s="19">
        <f t="shared" si="3"/>
        <v>249.75</v>
      </c>
      <c r="M27" s="23"/>
      <c r="N27" s="23">
        <v>0</v>
      </c>
      <c r="O27" s="23"/>
      <c r="P27" s="23"/>
      <c r="Q27" s="23">
        <v>0</v>
      </c>
      <c r="R27" s="19">
        <f t="shared" si="5"/>
        <v>0</v>
      </c>
      <c r="S27" s="19"/>
      <c r="T27" s="19">
        <f t="shared" si="8"/>
        <v>249.75</v>
      </c>
      <c r="U27" s="19">
        <v>247.75</v>
      </c>
      <c r="V27" s="19">
        <f t="shared" si="6"/>
        <v>2</v>
      </c>
    </row>
    <row r="28" ht="52" customHeight="1" spans="1:22">
      <c r="A28" s="22" t="s">
        <v>49</v>
      </c>
      <c r="B28" s="23">
        <f t="shared" si="4"/>
        <v>0</v>
      </c>
      <c r="C28" s="23">
        <v>0</v>
      </c>
      <c r="D28" s="23">
        <v>0</v>
      </c>
      <c r="E28" s="23">
        <v>0</v>
      </c>
      <c r="F28" s="23">
        <v>5</v>
      </c>
      <c r="G28" s="23">
        <f t="shared" si="7"/>
        <v>0</v>
      </c>
      <c r="H28" s="23">
        <v>0</v>
      </c>
      <c r="I28" s="23">
        <v>0</v>
      </c>
      <c r="J28" s="23">
        <v>0</v>
      </c>
      <c r="K28" s="23">
        <v>0</v>
      </c>
      <c r="L28" s="19">
        <f t="shared" si="3"/>
        <v>5</v>
      </c>
      <c r="M28" s="23"/>
      <c r="N28" s="23">
        <v>0</v>
      </c>
      <c r="O28" s="23"/>
      <c r="P28" s="23"/>
      <c r="Q28" s="23">
        <v>0</v>
      </c>
      <c r="R28" s="19">
        <f t="shared" si="5"/>
        <v>0</v>
      </c>
      <c r="S28" s="19"/>
      <c r="T28" s="19">
        <f t="shared" si="8"/>
        <v>5</v>
      </c>
      <c r="U28" s="19">
        <v>5</v>
      </c>
      <c r="V28" s="19">
        <f t="shared" si="6"/>
        <v>0</v>
      </c>
    </row>
    <row r="29" ht="34" customHeight="1" spans="1:22">
      <c r="A29" s="22" t="s">
        <v>50</v>
      </c>
      <c r="B29" s="23">
        <f t="shared" si="4"/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7"/>
        <v>0</v>
      </c>
      <c r="H29" s="23">
        <v>0</v>
      </c>
      <c r="I29" s="23">
        <v>0</v>
      </c>
      <c r="J29" s="23">
        <v>0</v>
      </c>
      <c r="K29" s="23">
        <v>0</v>
      </c>
      <c r="L29" s="19">
        <f t="shared" si="3"/>
        <v>0</v>
      </c>
      <c r="M29" s="23"/>
      <c r="N29" s="23">
        <v>0</v>
      </c>
      <c r="O29" s="23"/>
      <c r="P29" s="23"/>
      <c r="Q29" s="23"/>
      <c r="R29" s="19">
        <f t="shared" si="5"/>
        <v>0</v>
      </c>
      <c r="S29" s="19">
        <v>30</v>
      </c>
      <c r="T29" s="19">
        <f t="shared" si="8"/>
        <v>30</v>
      </c>
      <c r="U29" s="19">
        <v>30</v>
      </c>
      <c r="V29" s="19">
        <f t="shared" si="6"/>
        <v>0</v>
      </c>
    </row>
    <row r="30" ht="34" customHeight="1" spans="1:22">
      <c r="A30" s="22" t="s">
        <v>51</v>
      </c>
      <c r="B30" s="23">
        <f t="shared" si="4"/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7"/>
        <v>0</v>
      </c>
      <c r="H30" s="23">
        <v>0</v>
      </c>
      <c r="I30" s="23">
        <v>0</v>
      </c>
      <c r="J30" s="23">
        <v>0</v>
      </c>
      <c r="K30" s="23">
        <v>0</v>
      </c>
      <c r="L30" s="19">
        <f t="shared" si="3"/>
        <v>0</v>
      </c>
      <c r="M30" s="23"/>
      <c r="N30" s="23">
        <v>0</v>
      </c>
      <c r="O30" s="23"/>
      <c r="P30" s="23"/>
      <c r="Q30" s="23"/>
      <c r="R30" s="19">
        <f t="shared" si="5"/>
        <v>0</v>
      </c>
      <c r="S30" s="19">
        <v>30</v>
      </c>
      <c r="T30" s="19">
        <f t="shared" si="8"/>
        <v>30</v>
      </c>
      <c r="U30" s="19">
        <v>30</v>
      </c>
      <c r="V30" s="19">
        <f t="shared" si="6"/>
        <v>0</v>
      </c>
    </row>
    <row r="31" ht="34" customHeight="1" spans="1:22">
      <c r="A31" s="22" t="s">
        <v>52</v>
      </c>
      <c r="B31" s="23">
        <f t="shared" si="4"/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7"/>
        <v>0</v>
      </c>
      <c r="H31" s="23">
        <v>0</v>
      </c>
      <c r="I31" s="23">
        <v>0</v>
      </c>
      <c r="J31" s="23">
        <v>0</v>
      </c>
      <c r="K31" s="23">
        <v>0</v>
      </c>
      <c r="L31" s="19">
        <f t="shared" si="3"/>
        <v>0</v>
      </c>
      <c r="M31" s="23"/>
      <c r="N31" s="23">
        <v>0</v>
      </c>
      <c r="O31" s="23"/>
      <c r="P31" s="23"/>
      <c r="Q31" s="23"/>
      <c r="R31" s="19">
        <f t="shared" si="5"/>
        <v>0</v>
      </c>
      <c r="S31" s="19">
        <v>20</v>
      </c>
      <c r="T31" s="19">
        <f t="shared" si="8"/>
        <v>20</v>
      </c>
      <c r="U31" s="19">
        <v>20</v>
      </c>
      <c r="V31" s="19">
        <f t="shared" si="6"/>
        <v>0</v>
      </c>
    </row>
    <row r="32" ht="34" customHeight="1" spans="1:22">
      <c r="A32" s="22" t="s">
        <v>53</v>
      </c>
      <c r="B32" s="23">
        <f t="shared" si="4"/>
        <v>0</v>
      </c>
      <c r="C32" s="23">
        <v>0</v>
      </c>
      <c r="D32" s="23">
        <v>0</v>
      </c>
      <c r="E32" s="23">
        <v>10</v>
      </c>
      <c r="F32" s="23">
        <v>0</v>
      </c>
      <c r="G32" s="23">
        <f t="shared" si="7"/>
        <v>0</v>
      </c>
      <c r="H32" s="23">
        <v>0</v>
      </c>
      <c r="I32" s="23">
        <v>0</v>
      </c>
      <c r="J32" s="23">
        <v>0</v>
      </c>
      <c r="K32" s="23">
        <v>0</v>
      </c>
      <c r="L32" s="19">
        <f t="shared" si="3"/>
        <v>10</v>
      </c>
      <c r="M32" s="23"/>
      <c r="N32" s="23">
        <v>0</v>
      </c>
      <c r="O32" s="23"/>
      <c r="P32" s="23"/>
      <c r="Q32" s="23"/>
      <c r="R32" s="19">
        <f t="shared" si="5"/>
        <v>0</v>
      </c>
      <c r="S32" s="19">
        <v>0</v>
      </c>
      <c r="T32" s="19">
        <f t="shared" si="8"/>
        <v>10</v>
      </c>
      <c r="U32" s="19">
        <v>0</v>
      </c>
      <c r="V32" s="19">
        <f t="shared" si="6"/>
        <v>10</v>
      </c>
    </row>
    <row r="33" ht="35" customHeight="1" spans="1:22">
      <c r="A33" s="22" t="s">
        <v>54</v>
      </c>
      <c r="B33" s="23">
        <f t="shared" si="4"/>
        <v>0</v>
      </c>
      <c r="C33" s="23">
        <v>0</v>
      </c>
      <c r="D33" s="23">
        <v>0</v>
      </c>
      <c r="E33" s="23">
        <v>0</v>
      </c>
      <c r="F33" s="23">
        <v>0</v>
      </c>
      <c r="G33" s="23">
        <f t="shared" si="7"/>
        <v>0</v>
      </c>
      <c r="H33" s="23">
        <v>0</v>
      </c>
      <c r="I33" s="23">
        <v>0</v>
      </c>
      <c r="J33" s="23">
        <v>0</v>
      </c>
      <c r="K33" s="23">
        <v>0</v>
      </c>
      <c r="L33" s="19">
        <f t="shared" ref="L33:L74" si="9">B33+E33+F33+G33</f>
        <v>0</v>
      </c>
      <c r="M33" s="23"/>
      <c r="N33" s="23">
        <v>175.2</v>
      </c>
      <c r="O33" s="23"/>
      <c r="P33" s="23"/>
      <c r="Q33" s="23">
        <v>0</v>
      </c>
      <c r="R33" s="19">
        <f t="shared" ref="R33:R75" si="10">SUM(M33:Q33)</f>
        <v>175.2</v>
      </c>
      <c r="S33" s="19"/>
      <c r="T33" s="19">
        <f t="shared" si="8"/>
        <v>175.2</v>
      </c>
      <c r="U33" s="19">
        <v>175.2</v>
      </c>
      <c r="V33" s="19">
        <f t="shared" si="6"/>
        <v>0</v>
      </c>
    </row>
    <row r="34" s="5" customFormat="1" ht="29" customHeight="1" spans="1:16378">
      <c r="A34" s="25" t="s">
        <v>55</v>
      </c>
      <c r="B34" s="19">
        <f t="shared" si="4"/>
        <v>0</v>
      </c>
      <c r="C34" s="19">
        <v>0</v>
      </c>
      <c r="D34" s="19">
        <v>0</v>
      </c>
      <c r="E34" s="19">
        <v>0</v>
      </c>
      <c r="F34" s="19">
        <v>0</v>
      </c>
      <c r="G34" s="28">
        <f t="shared" si="7"/>
        <v>0</v>
      </c>
      <c r="H34" s="19">
        <v>0</v>
      </c>
      <c r="I34" s="19">
        <v>0</v>
      </c>
      <c r="J34" s="19">
        <v>0</v>
      </c>
      <c r="K34" s="19">
        <v>0</v>
      </c>
      <c r="L34" s="19">
        <f t="shared" si="9"/>
        <v>0</v>
      </c>
      <c r="M34" s="19"/>
      <c r="N34" s="38">
        <v>60</v>
      </c>
      <c r="O34" s="19"/>
      <c r="P34" s="19"/>
      <c r="Q34" s="19">
        <v>0</v>
      </c>
      <c r="R34" s="19">
        <f t="shared" si="10"/>
        <v>60</v>
      </c>
      <c r="S34" s="19"/>
      <c r="T34" s="19">
        <f t="shared" si="8"/>
        <v>60</v>
      </c>
      <c r="U34" s="19">
        <v>60</v>
      </c>
      <c r="V34" s="19">
        <f t="shared" si="6"/>
        <v>0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</row>
    <row r="35" s="5" customFormat="1" ht="29" customHeight="1" spans="1:16378">
      <c r="A35" s="25" t="s">
        <v>56</v>
      </c>
      <c r="B35" s="19">
        <f t="shared" si="4"/>
        <v>0</v>
      </c>
      <c r="C35" s="19">
        <v>0</v>
      </c>
      <c r="D35" s="19">
        <v>0</v>
      </c>
      <c r="E35" s="19">
        <v>0</v>
      </c>
      <c r="F35" s="19">
        <v>0</v>
      </c>
      <c r="G35" s="28">
        <f t="shared" si="7"/>
        <v>0</v>
      </c>
      <c r="H35" s="19">
        <v>0</v>
      </c>
      <c r="I35" s="19">
        <v>0</v>
      </c>
      <c r="J35" s="19">
        <v>0</v>
      </c>
      <c r="K35" s="19">
        <v>0</v>
      </c>
      <c r="L35" s="19">
        <f t="shared" si="9"/>
        <v>0</v>
      </c>
      <c r="M35" s="19"/>
      <c r="N35" s="19">
        <v>30</v>
      </c>
      <c r="O35" s="19"/>
      <c r="P35" s="19"/>
      <c r="Q35" s="19">
        <v>0</v>
      </c>
      <c r="R35" s="19">
        <f t="shared" si="10"/>
        <v>30</v>
      </c>
      <c r="S35" s="19"/>
      <c r="T35" s="19">
        <f t="shared" si="8"/>
        <v>30</v>
      </c>
      <c r="U35" s="19">
        <v>30</v>
      </c>
      <c r="V35" s="19">
        <f t="shared" si="6"/>
        <v>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</row>
    <row r="36" s="1" customFormat="1" ht="29" customHeight="1" spans="1:22">
      <c r="A36" s="25" t="s">
        <v>57</v>
      </c>
      <c r="B36" s="19">
        <f>SUM(B37:B63)</f>
        <v>0</v>
      </c>
      <c r="C36" s="19">
        <f>SUM(C37:C63)</f>
        <v>0</v>
      </c>
      <c r="D36" s="19">
        <f>SUM(D37:D63)</f>
        <v>0</v>
      </c>
      <c r="E36" s="19">
        <f>SUM(E37:E63)</f>
        <v>0</v>
      </c>
      <c r="F36" s="19">
        <f>SUM(F37:F63)</f>
        <v>0</v>
      </c>
      <c r="G36" s="29">
        <f t="shared" ref="G36:V36" si="11">SUM(G37:G63)</f>
        <v>0</v>
      </c>
      <c r="H36" s="19">
        <f t="shared" si="11"/>
        <v>0</v>
      </c>
      <c r="I36" s="19">
        <f t="shared" si="11"/>
        <v>0</v>
      </c>
      <c r="J36" s="19">
        <f t="shared" si="11"/>
        <v>0</v>
      </c>
      <c r="K36" s="19">
        <f t="shared" si="11"/>
        <v>0</v>
      </c>
      <c r="L36" s="19">
        <f t="shared" si="9"/>
        <v>0</v>
      </c>
      <c r="M36" s="19">
        <f t="shared" si="11"/>
        <v>0</v>
      </c>
      <c r="N36" s="19">
        <f t="shared" si="11"/>
        <v>345.23</v>
      </c>
      <c r="O36" s="19">
        <f t="shared" si="11"/>
        <v>0</v>
      </c>
      <c r="P36" s="19">
        <f t="shared" si="11"/>
        <v>0</v>
      </c>
      <c r="Q36" s="19">
        <f t="shared" si="11"/>
        <v>0</v>
      </c>
      <c r="R36" s="19">
        <f t="shared" si="11"/>
        <v>345.23</v>
      </c>
      <c r="S36" s="19">
        <f t="shared" si="11"/>
        <v>0</v>
      </c>
      <c r="T36" s="19">
        <f t="shared" si="11"/>
        <v>345.23</v>
      </c>
      <c r="U36" s="19">
        <f t="shared" si="11"/>
        <v>230.28</v>
      </c>
      <c r="V36" s="19">
        <f t="shared" si="11"/>
        <v>114.95</v>
      </c>
    </row>
    <row r="37" s="1" customFormat="1" ht="29" customHeight="1" spans="1:22">
      <c r="A37" s="22" t="s">
        <v>58</v>
      </c>
      <c r="B37" s="23">
        <f t="shared" ref="B37:B63" si="12">C37+D37</f>
        <v>0</v>
      </c>
      <c r="C37" s="23"/>
      <c r="D37" s="23"/>
      <c r="E37" s="30"/>
      <c r="F37" s="30"/>
      <c r="G37" s="29">
        <f t="shared" ref="G37:G63" si="13">SUM(H37:K37)</f>
        <v>0</v>
      </c>
      <c r="H37" s="19"/>
      <c r="I37" s="19"/>
      <c r="J37" s="19"/>
      <c r="K37" s="19"/>
      <c r="L37" s="19">
        <f t="shared" si="9"/>
        <v>0</v>
      </c>
      <c r="M37" s="19"/>
      <c r="N37" s="23">
        <v>75</v>
      </c>
      <c r="O37" s="19"/>
      <c r="P37" s="19"/>
      <c r="Q37" s="23">
        <v>0</v>
      </c>
      <c r="R37" s="19">
        <f t="shared" si="10"/>
        <v>75</v>
      </c>
      <c r="S37" s="19"/>
      <c r="T37" s="19">
        <f t="shared" ref="T37:T63" si="14">L37+R37+S37</f>
        <v>75</v>
      </c>
      <c r="U37" s="19">
        <v>70</v>
      </c>
      <c r="V37" s="19">
        <f t="shared" ref="V37:V63" si="15">T37-U37</f>
        <v>5</v>
      </c>
    </row>
    <row r="38" ht="29" customHeight="1" spans="1:22">
      <c r="A38" s="22" t="s">
        <v>59</v>
      </c>
      <c r="B38" s="23">
        <f t="shared" si="12"/>
        <v>0</v>
      </c>
      <c r="C38" s="23"/>
      <c r="D38" s="23"/>
      <c r="E38" s="30"/>
      <c r="F38" s="30"/>
      <c r="G38" s="31">
        <f t="shared" si="13"/>
        <v>0</v>
      </c>
      <c r="H38" s="23"/>
      <c r="I38" s="23"/>
      <c r="J38" s="23"/>
      <c r="K38" s="23"/>
      <c r="L38" s="19">
        <f t="shared" si="9"/>
        <v>0</v>
      </c>
      <c r="M38" s="23"/>
      <c r="N38" s="23">
        <v>1.92</v>
      </c>
      <c r="O38" s="23"/>
      <c r="P38" s="23"/>
      <c r="Q38" s="23">
        <v>0</v>
      </c>
      <c r="R38" s="19">
        <f t="shared" si="10"/>
        <v>1.92</v>
      </c>
      <c r="S38" s="19"/>
      <c r="T38" s="19">
        <f t="shared" si="14"/>
        <v>1.92</v>
      </c>
      <c r="U38" s="19">
        <v>1.92</v>
      </c>
      <c r="V38" s="19">
        <f t="shared" si="15"/>
        <v>0</v>
      </c>
    </row>
    <row r="39" ht="29" customHeight="1" spans="1:22">
      <c r="A39" s="22" t="s">
        <v>60</v>
      </c>
      <c r="B39" s="23">
        <f t="shared" si="12"/>
        <v>0</v>
      </c>
      <c r="C39" s="23"/>
      <c r="D39" s="23"/>
      <c r="E39" s="30"/>
      <c r="F39" s="30"/>
      <c r="G39" s="31">
        <f t="shared" si="13"/>
        <v>0</v>
      </c>
      <c r="H39" s="23"/>
      <c r="I39" s="23"/>
      <c r="J39" s="23"/>
      <c r="K39" s="23"/>
      <c r="L39" s="19">
        <f t="shared" si="9"/>
        <v>0</v>
      </c>
      <c r="M39" s="23"/>
      <c r="N39" s="23">
        <v>4.45</v>
      </c>
      <c r="O39" s="23"/>
      <c r="P39" s="23"/>
      <c r="Q39" s="23">
        <v>0</v>
      </c>
      <c r="R39" s="19">
        <f t="shared" si="10"/>
        <v>4.45</v>
      </c>
      <c r="S39" s="19"/>
      <c r="T39" s="19">
        <f t="shared" si="14"/>
        <v>4.45</v>
      </c>
      <c r="U39" s="19">
        <v>4.45</v>
      </c>
      <c r="V39" s="19">
        <f t="shared" si="15"/>
        <v>0</v>
      </c>
    </row>
    <row r="40" ht="29" customHeight="1" spans="1:22">
      <c r="A40" s="22" t="s">
        <v>61</v>
      </c>
      <c r="B40" s="23">
        <f t="shared" si="12"/>
        <v>0</v>
      </c>
      <c r="C40" s="23"/>
      <c r="D40" s="23"/>
      <c r="E40" s="30"/>
      <c r="F40" s="30"/>
      <c r="G40" s="31">
        <f t="shared" si="13"/>
        <v>0</v>
      </c>
      <c r="H40" s="23"/>
      <c r="I40" s="23"/>
      <c r="J40" s="23"/>
      <c r="K40" s="23"/>
      <c r="L40" s="19">
        <f t="shared" si="9"/>
        <v>0</v>
      </c>
      <c r="M40" s="23"/>
      <c r="N40" s="23">
        <v>1.93</v>
      </c>
      <c r="O40" s="23"/>
      <c r="P40" s="23"/>
      <c r="Q40" s="23">
        <v>0</v>
      </c>
      <c r="R40" s="19">
        <f t="shared" si="10"/>
        <v>1.93</v>
      </c>
      <c r="S40" s="19"/>
      <c r="T40" s="19">
        <f t="shared" si="14"/>
        <v>1.93</v>
      </c>
      <c r="U40" s="19">
        <v>1.93</v>
      </c>
      <c r="V40" s="19">
        <f t="shared" si="15"/>
        <v>0</v>
      </c>
    </row>
    <row r="41" ht="29" customHeight="1" spans="1:22">
      <c r="A41" s="22" t="s">
        <v>62</v>
      </c>
      <c r="B41" s="23">
        <f t="shared" si="12"/>
        <v>0</v>
      </c>
      <c r="C41" s="23"/>
      <c r="D41" s="23"/>
      <c r="E41" s="30"/>
      <c r="F41" s="30"/>
      <c r="G41" s="31">
        <f t="shared" si="13"/>
        <v>0</v>
      </c>
      <c r="H41" s="23"/>
      <c r="I41" s="23"/>
      <c r="J41" s="23"/>
      <c r="K41" s="23"/>
      <c r="L41" s="19">
        <f t="shared" si="9"/>
        <v>0</v>
      </c>
      <c r="M41" s="23"/>
      <c r="N41" s="23">
        <v>3.71</v>
      </c>
      <c r="O41" s="23"/>
      <c r="P41" s="23"/>
      <c r="Q41" s="23">
        <v>0</v>
      </c>
      <c r="R41" s="19">
        <f t="shared" si="10"/>
        <v>3.71</v>
      </c>
      <c r="S41" s="19"/>
      <c r="T41" s="19">
        <f t="shared" si="14"/>
        <v>3.71</v>
      </c>
      <c r="U41" s="19">
        <v>3.71</v>
      </c>
      <c r="V41" s="19">
        <f t="shared" si="15"/>
        <v>0</v>
      </c>
    </row>
    <row r="42" ht="29" customHeight="1" spans="1:22">
      <c r="A42" s="22" t="s">
        <v>63</v>
      </c>
      <c r="B42" s="23">
        <f t="shared" si="12"/>
        <v>0</v>
      </c>
      <c r="C42" s="23"/>
      <c r="D42" s="23"/>
      <c r="E42" s="30"/>
      <c r="F42" s="30"/>
      <c r="G42" s="31">
        <f t="shared" si="13"/>
        <v>0</v>
      </c>
      <c r="H42" s="23"/>
      <c r="I42" s="23"/>
      <c r="J42" s="23"/>
      <c r="K42" s="23"/>
      <c r="L42" s="19">
        <f t="shared" si="9"/>
        <v>0</v>
      </c>
      <c r="M42" s="23"/>
      <c r="N42" s="23">
        <v>2</v>
      </c>
      <c r="O42" s="23"/>
      <c r="P42" s="23"/>
      <c r="Q42" s="23">
        <v>0</v>
      </c>
      <c r="R42" s="19">
        <f t="shared" si="10"/>
        <v>2</v>
      </c>
      <c r="S42" s="19"/>
      <c r="T42" s="19">
        <f t="shared" si="14"/>
        <v>2</v>
      </c>
      <c r="U42" s="19">
        <v>2</v>
      </c>
      <c r="V42" s="19">
        <f t="shared" si="15"/>
        <v>0</v>
      </c>
    </row>
    <row r="43" ht="29" customHeight="1" spans="1:22">
      <c r="A43" s="22" t="s">
        <v>64</v>
      </c>
      <c r="B43" s="23">
        <f t="shared" si="12"/>
        <v>0</v>
      </c>
      <c r="C43" s="23"/>
      <c r="D43" s="23"/>
      <c r="E43" s="30"/>
      <c r="F43" s="30"/>
      <c r="G43" s="31">
        <f t="shared" si="13"/>
        <v>0</v>
      </c>
      <c r="H43" s="23"/>
      <c r="I43" s="23"/>
      <c r="J43" s="23"/>
      <c r="K43" s="23"/>
      <c r="L43" s="19">
        <f t="shared" si="9"/>
        <v>0</v>
      </c>
      <c r="M43" s="23"/>
      <c r="N43" s="23">
        <v>2.83</v>
      </c>
      <c r="O43" s="23"/>
      <c r="P43" s="23"/>
      <c r="Q43" s="23">
        <v>0</v>
      </c>
      <c r="R43" s="19">
        <f t="shared" si="10"/>
        <v>2.83</v>
      </c>
      <c r="S43" s="19"/>
      <c r="T43" s="19">
        <f t="shared" si="14"/>
        <v>2.83</v>
      </c>
      <c r="U43" s="19">
        <v>2.83</v>
      </c>
      <c r="V43" s="19">
        <f t="shared" si="15"/>
        <v>0</v>
      </c>
    </row>
    <row r="44" ht="29" customHeight="1" spans="1:22">
      <c r="A44" s="22" t="s">
        <v>65</v>
      </c>
      <c r="B44" s="23">
        <f t="shared" si="12"/>
        <v>0</v>
      </c>
      <c r="C44" s="23"/>
      <c r="D44" s="23"/>
      <c r="E44" s="30"/>
      <c r="F44" s="30"/>
      <c r="G44" s="31">
        <f t="shared" si="13"/>
        <v>0</v>
      </c>
      <c r="H44" s="23"/>
      <c r="I44" s="23"/>
      <c r="J44" s="23"/>
      <c r="K44" s="23"/>
      <c r="L44" s="19">
        <f t="shared" si="9"/>
        <v>0</v>
      </c>
      <c r="M44" s="23"/>
      <c r="N44" s="23">
        <v>63.17</v>
      </c>
      <c r="O44" s="23"/>
      <c r="P44" s="23"/>
      <c r="Q44" s="23">
        <v>0</v>
      </c>
      <c r="R44" s="19">
        <f t="shared" si="10"/>
        <v>63.17</v>
      </c>
      <c r="S44" s="19"/>
      <c r="T44" s="19">
        <f t="shared" si="14"/>
        <v>63.17</v>
      </c>
      <c r="U44" s="19">
        <v>56.14</v>
      </c>
      <c r="V44" s="19">
        <f t="shared" si="15"/>
        <v>7.03</v>
      </c>
    </row>
    <row r="45" ht="29" customHeight="1" spans="1:22">
      <c r="A45" s="22" t="s">
        <v>66</v>
      </c>
      <c r="B45" s="23">
        <f t="shared" si="12"/>
        <v>0</v>
      </c>
      <c r="C45" s="23"/>
      <c r="D45" s="23"/>
      <c r="E45" s="30"/>
      <c r="F45" s="30"/>
      <c r="G45" s="31">
        <f t="shared" si="13"/>
        <v>0</v>
      </c>
      <c r="H45" s="23"/>
      <c r="I45" s="23"/>
      <c r="J45" s="23"/>
      <c r="K45" s="23"/>
      <c r="L45" s="19">
        <f t="shared" si="9"/>
        <v>0</v>
      </c>
      <c r="M45" s="23"/>
      <c r="N45" s="23">
        <v>2.2</v>
      </c>
      <c r="O45" s="23"/>
      <c r="P45" s="23"/>
      <c r="Q45" s="23">
        <v>0</v>
      </c>
      <c r="R45" s="19">
        <f t="shared" si="10"/>
        <v>2.2</v>
      </c>
      <c r="S45" s="19"/>
      <c r="T45" s="19">
        <f t="shared" si="14"/>
        <v>2.2</v>
      </c>
      <c r="U45" s="19">
        <v>2.2</v>
      </c>
      <c r="V45" s="19">
        <f t="shared" si="15"/>
        <v>0</v>
      </c>
    </row>
    <row r="46" ht="29" customHeight="1" spans="1:22">
      <c r="A46" s="22" t="s">
        <v>67</v>
      </c>
      <c r="B46" s="23">
        <f t="shared" si="12"/>
        <v>0</v>
      </c>
      <c r="C46" s="23"/>
      <c r="D46" s="23"/>
      <c r="E46" s="30"/>
      <c r="F46" s="30"/>
      <c r="G46" s="31">
        <f t="shared" si="13"/>
        <v>0</v>
      </c>
      <c r="H46" s="23"/>
      <c r="I46" s="23"/>
      <c r="J46" s="23"/>
      <c r="K46" s="23"/>
      <c r="L46" s="19">
        <f t="shared" si="9"/>
        <v>0</v>
      </c>
      <c r="M46" s="23"/>
      <c r="N46" s="23">
        <v>3.29</v>
      </c>
      <c r="O46" s="23"/>
      <c r="P46" s="23"/>
      <c r="Q46" s="23">
        <v>0</v>
      </c>
      <c r="R46" s="19">
        <f t="shared" si="10"/>
        <v>3.29</v>
      </c>
      <c r="S46" s="19"/>
      <c r="T46" s="19">
        <f t="shared" si="14"/>
        <v>3.29</v>
      </c>
      <c r="U46" s="19">
        <v>3.29</v>
      </c>
      <c r="V46" s="19">
        <f t="shared" si="15"/>
        <v>0</v>
      </c>
    </row>
    <row r="47" ht="29" customHeight="1" spans="1:22">
      <c r="A47" s="22" t="s">
        <v>68</v>
      </c>
      <c r="B47" s="23">
        <f t="shared" si="12"/>
        <v>0</v>
      </c>
      <c r="C47" s="23"/>
      <c r="D47" s="23"/>
      <c r="E47" s="30"/>
      <c r="F47" s="30"/>
      <c r="G47" s="31">
        <f t="shared" si="13"/>
        <v>0</v>
      </c>
      <c r="H47" s="23"/>
      <c r="I47" s="23"/>
      <c r="J47" s="23"/>
      <c r="K47" s="23"/>
      <c r="L47" s="19">
        <f t="shared" si="9"/>
        <v>0</v>
      </c>
      <c r="M47" s="23"/>
      <c r="N47" s="23">
        <v>1</v>
      </c>
      <c r="O47" s="23"/>
      <c r="P47" s="23"/>
      <c r="Q47" s="23">
        <v>0</v>
      </c>
      <c r="R47" s="19">
        <f t="shared" si="10"/>
        <v>1</v>
      </c>
      <c r="S47" s="19"/>
      <c r="T47" s="19">
        <f t="shared" si="14"/>
        <v>1</v>
      </c>
      <c r="U47" s="19">
        <v>1</v>
      </c>
      <c r="V47" s="19">
        <f t="shared" si="15"/>
        <v>0</v>
      </c>
    </row>
    <row r="48" ht="29" customHeight="1" spans="1:22">
      <c r="A48" s="22" t="s">
        <v>69</v>
      </c>
      <c r="B48" s="23">
        <f t="shared" si="12"/>
        <v>0</v>
      </c>
      <c r="C48" s="23"/>
      <c r="D48" s="23"/>
      <c r="E48" s="30"/>
      <c r="F48" s="30"/>
      <c r="G48" s="31">
        <f t="shared" si="13"/>
        <v>0</v>
      </c>
      <c r="H48" s="23"/>
      <c r="I48" s="23"/>
      <c r="J48" s="23"/>
      <c r="K48" s="23"/>
      <c r="L48" s="19">
        <f t="shared" si="9"/>
        <v>0</v>
      </c>
      <c r="M48" s="23"/>
      <c r="N48" s="23">
        <v>46.17</v>
      </c>
      <c r="O48" s="23"/>
      <c r="P48" s="23"/>
      <c r="Q48" s="23">
        <v>0</v>
      </c>
      <c r="R48" s="19">
        <f t="shared" si="10"/>
        <v>46.17</v>
      </c>
      <c r="S48" s="19"/>
      <c r="T48" s="19">
        <f t="shared" si="14"/>
        <v>46.17</v>
      </c>
      <c r="U48" s="19">
        <v>14.31</v>
      </c>
      <c r="V48" s="19">
        <f t="shared" si="15"/>
        <v>31.86</v>
      </c>
    </row>
    <row r="49" ht="29" customHeight="1" spans="1:22">
      <c r="A49" s="22" t="s">
        <v>70</v>
      </c>
      <c r="B49" s="23">
        <f t="shared" si="12"/>
        <v>0</v>
      </c>
      <c r="C49" s="23"/>
      <c r="D49" s="23"/>
      <c r="E49" s="30"/>
      <c r="F49" s="30"/>
      <c r="G49" s="31">
        <f t="shared" si="13"/>
        <v>0</v>
      </c>
      <c r="H49" s="23"/>
      <c r="I49" s="23"/>
      <c r="J49" s="23"/>
      <c r="K49" s="23"/>
      <c r="L49" s="19">
        <f t="shared" si="9"/>
        <v>0</v>
      </c>
      <c r="M49" s="23"/>
      <c r="N49" s="23">
        <v>40.99</v>
      </c>
      <c r="O49" s="23"/>
      <c r="P49" s="23"/>
      <c r="Q49" s="23">
        <v>0</v>
      </c>
      <c r="R49" s="19">
        <f t="shared" si="10"/>
        <v>40.99</v>
      </c>
      <c r="S49" s="19"/>
      <c r="T49" s="19">
        <f t="shared" si="14"/>
        <v>40.99</v>
      </c>
      <c r="U49" s="19">
        <v>13.22</v>
      </c>
      <c r="V49" s="19">
        <f t="shared" si="15"/>
        <v>27.77</v>
      </c>
    </row>
    <row r="50" ht="29" customHeight="1" spans="1:22">
      <c r="A50" s="22" t="s">
        <v>71</v>
      </c>
      <c r="B50" s="23">
        <f t="shared" si="12"/>
        <v>0</v>
      </c>
      <c r="C50" s="23"/>
      <c r="D50" s="23"/>
      <c r="E50" s="30"/>
      <c r="F50" s="30"/>
      <c r="G50" s="31">
        <f t="shared" si="13"/>
        <v>0</v>
      </c>
      <c r="H50" s="23"/>
      <c r="I50" s="23"/>
      <c r="J50" s="23"/>
      <c r="K50" s="23"/>
      <c r="L50" s="19">
        <f t="shared" si="9"/>
        <v>0</v>
      </c>
      <c r="M50" s="23"/>
      <c r="N50" s="23">
        <v>1.53</v>
      </c>
      <c r="O50" s="23"/>
      <c r="P50" s="23"/>
      <c r="Q50" s="23">
        <v>0</v>
      </c>
      <c r="R50" s="19">
        <f t="shared" si="10"/>
        <v>1.53</v>
      </c>
      <c r="S50" s="19"/>
      <c r="T50" s="19">
        <f t="shared" si="14"/>
        <v>1.53</v>
      </c>
      <c r="U50" s="19">
        <v>1.53</v>
      </c>
      <c r="V50" s="19">
        <f t="shared" si="15"/>
        <v>0</v>
      </c>
    </row>
    <row r="51" ht="29" customHeight="1" spans="1:22">
      <c r="A51" s="22" t="s">
        <v>72</v>
      </c>
      <c r="B51" s="23">
        <f t="shared" si="12"/>
        <v>0</v>
      </c>
      <c r="C51" s="23"/>
      <c r="D51" s="23"/>
      <c r="E51" s="30"/>
      <c r="F51" s="30"/>
      <c r="G51" s="31">
        <f t="shared" si="13"/>
        <v>0</v>
      </c>
      <c r="H51" s="23"/>
      <c r="I51" s="23"/>
      <c r="J51" s="23"/>
      <c r="K51" s="23"/>
      <c r="L51" s="19">
        <f t="shared" si="9"/>
        <v>0</v>
      </c>
      <c r="M51" s="23"/>
      <c r="N51" s="23">
        <v>2.92</v>
      </c>
      <c r="O51" s="23"/>
      <c r="P51" s="23"/>
      <c r="Q51" s="23">
        <v>0</v>
      </c>
      <c r="R51" s="19">
        <f t="shared" si="10"/>
        <v>2.92</v>
      </c>
      <c r="S51" s="19"/>
      <c r="T51" s="19">
        <f t="shared" si="14"/>
        <v>2.92</v>
      </c>
      <c r="U51" s="19">
        <v>2.92</v>
      </c>
      <c r="V51" s="19">
        <f t="shared" si="15"/>
        <v>0</v>
      </c>
    </row>
    <row r="52" ht="29" customHeight="1" spans="1:22">
      <c r="A52" s="22" t="s">
        <v>73</v>
      </c>
      <c r="B52" s="23">
        <f t="shared" si="12"/>
        <v>0</v>
      </c>
      <c r="C52" s="23"/>
      <c r="D52" s="23"/>
      <c r="E52" s="30"/>
      <c r="F52" s="30"/>
      <c r="G52" s="31">
        <f t="shared" si="13"/>
        <v>0</v>
      </c>
      <c r="H52" s="23"/>
      <c r="I52" s="23"/>
      <c r="J52" s="23"/>
      <c r="K52" s="23"/>
      <c r="L52" s="19">
        <f t="shared" si="9"/>
        <v>0</v>
      </c>
      <c r="M52" s="23"/>
      <c r="N52" s="23">
        <v>3.52</v>
      </c>
      <c r="O52" s="23"/>
      <c r="P52" s="23"/>
      <c r="Q52" s="23">
        <v>0</v>
      </c>
      <c r="R52" s="19">
        <f t="shared" si="10"/>
        <v>3.52</v>
      </c>
      <c r="S52" s="19"/>
      <c r="T52" s="19">
        <f t="shared" si="14"/>
        <v>3.52</v>
      </c>
      <c r="U52" s="19">
        <v>3.52</v>
      </c>
      <c r="V52" s="19">
        <f t="shared" si="15"/>
        <v>0</v>
      </c>
    </row>
    <row r="53" ht="29" customHeight="1" spans="1:22">
      <c r="A53" s="22" t="s">
        <v>74</v>
      </c>
      <c r="B53" s="23">
        <f t="shared" si="12"/>
        <v>0</v>
      </c>
      <c r="C53" s="23"/>
      <c r="D53" s="23"/>
      <c r="E53" s="30"/>
      <c r="F53" s="30"/>
      <c r="G53" s="31">
        <f t="shared" si="13"/>
        <v>0</v>
      </c>
      <c r="H53" s="23"/>
      <c r="I53" s="23"/>
      <c r="J53" s="23"/>
      <c r="K53" s="23"/>
      <c r="L53" s="19">
        <f t="shared" si="9"/>
        <v>0</v>
      </c>
      <c r="M53" s="23"/>
      <c r="N53" s="23">
        <v>2.97</v>
      </c>
      <c r="O53" s="23"/>
      <c r="P53" s="23"/>
      <c r="Q53" s="23">
        <v>0</v>
      </c>
      <c r="R53" s="19">
        <f t="shared" si="10"/>
        <v>2.97</v>
      </c>
      <c r="S53" s="19"/>
      <c r="T53" s="19">
        <f t="shared" si="14"/>
        <v>2.97</v>
      </c>
      <c r="U53" s="19">
        <v>2.97</v>
      </c>
      <c r="V53" s="19">
        <f t="shared" si="15"/>
        <v>0</v>
      </c>
    </row>
    <row r="54" ht="29" customHeight="1" spans="1:22">
      <c r="A54" s="22" t="s">
        <v>75</v>
      </c>
      <c r="B54" s="23">
        <f t="shared" si="12"/>
        <v>0</v>
      </c>
      <c r="C54" s="23"/>
      <c r="D54" s="23"/>
      <c r="E54" s="30"/>
      <c r="F54" s="30"/>
      <c r="G54" s="31">
        <f t="shared" si="13"/>
        <v>0</v>
      </c>
      <c r="H54" s="23"/>
      <c r="I54" s="23"/>
      <c r="J54" s="23"/>
      <c r="K54" s="23"/>
      <c r="L54" s="19">
        <f t="shared" si="9"/>
        <v>0</v>
      </c>
      <c r="M54" s="23"/>
      <c r="N54" s="23">
        <v>2.63</v>
      </c>
      <c r="O54" s="23"/>
      <c r="P54" s="23"/>
      <c r="Q54" s="23">
        <v>0</v>
      </c>
      <c r="R54" s="19">
        <f t="shared" si="10"/>
        <v>2.63</v>
      </c>
      <c r="S54" s="19"/>
      <c r="T54" s="19">
        <f t="shared" si="14"/>
        <v>2.63</v>
      </c>
      <c r="U54" s="19">
        <v>2.63</v>
      </c>
      <c r="V54" s="19">
        <f t="shared" si="15"/>
        <v>0</v>
      </c>
    </row>
    <row r="55" ht="29" customHeight="1" spans="1:22">
      <c r="A55" s="22" t="s">
        <v>76</v>
      </c>
      <c r="B55" s="23">
        <f t="shared" si="12"/>
        <v>0</v>
      </c>
      <c r="C55" s="23"/>
      <c r="D55" s="23"/>
      <c r="E55" s="30"/>
      <c r="F55" s="30"/>
      <c r="G55" s="31">
        <f t="shared" si="13"/>
        <v>0</v>
      </c>
      <c r="H55" s="23"/>
      <c r="I55" s="23"/>
      <c r="J55" s="23"/>
      <c r="K55" s="23"/>
      <c r="L55" s="19">
        <f t="shared" si="9"/>
        <v>0</v>
      </c>
      <c r="M55" s="23"/>
      <c r="N55" s="23">
        <v>49.05</v>
      </c>
      <c r="O55" s="23"/>
      <c r="P55" s="23"/>
      <c r="Q55" s="23">
        <v>0</v>
      </c>
      <c r="R55" s="19">
        <f t="shared" si="10"/>
        <v>49.05</v>
      </c>
      <c r="S55" s="19"/>
      <c r="T55" s="19">
        <f t="shared" si="14"/>
        <v>49.05</v>
      </c>
      <c r="U55" s="19">
        <v>17.1</v>
      </c>
      <c r="V55" s="19">
        <f t="shared" si="15"/>
        <v>31.95</v>
      </c>
    </row>
    <row r="56" ht="29" customHeight="1" spans="1:22">
      <c r="A56" s="22" t="s">
        <v>77</v>
      </c>
      <c r="B56" s="23">
        <f t="shared" si="12"/>
        <v>0</v>
      </c>
      <c r="C56" s="23"/>
      <c r="D56" s="23"/>
      <c r="E56" s="30"/>
      <c r="F56" s="30"/>
      <c r="G56" s="31">
        <f t="shared" si="13"/>
        <v>0</v>
      </c>
      <c r="H56" s="23"/>
      <c r="I56" s="23"/>
      <c r="J56" s="23"/>
      <c r="K56" s="23"/>
      <c r="L56" s="19">
        <f t="shared" si="9"/>
        <v>0</v>
      </c>
      <c r="M56" s="23"/>
      <c r="N56" s="23">
        <v>1.82</v>
      </c>
      <c r="O56" s="23"/>
      <c r="P56" s="23"/>
      <c r="Q56" s="23">
        <v>0</v>
      </c>
      <c r="R56" s="19">
        <f t="shared" si="10"/>
        <v>1.82</v>
      </c>
      <c r="S56" s="19"/>
      <c r="T56" s="19">
        <f t="shared" si="14"/>
        <v>1.82</v>
      </c>
      <c r="U56" s="19">
        <v>1.82</v>
      </c>
      <c r="V56" s="19">
        <f t="shared" si="15"/>
        <v>0</v>
      </c>
    </row>
    <row r="57" ht="29" customHeight="1" spans="1:22">
      <c r="A57" s="22" t="s">
        <v>78</v>
      </c>
      <c r="B57" s="23">
        <f t="shared" si="12"/>
        <v>0</v>
      </c>
      <c r="C57" s="23"/>
      <c r="D57" s="23"/>
      <c r="E57" s="30"/>
      <c r="F57" s="30"/>
      <c r="G57" s="31">
        <f t="shared" si="13"/>
        <v>0</v>
      </c>
      <c r="H57" s="23"/>
      <c r="I57" s="23"/>
      <c r="J57" s="23"/>
      <c r="K57" s="23"/>
      <c r="L57" s="19">
        <f t="shared" si="9"/>
        <v>0</v>
      </c>
      <c r="M57" s="23"/>
      <c r="N57" s="23">
        <v>18.8</v>
      </c>
      <c r="O57" s="23"/>
      <c r="P57" s="23"/>
      <c r="Q57" s="23">
        <v>0</v>
      </c>
      <c r="R57" s="19">
        <f t="shared" si="10"/>
        <v>18.8</v>
      </c>
      <c r="S57" s="19"/>
      <c r="T57" s="19">
        <f t="shared" si="14"/>
        <v>18.8</v>
      </c>
      <c r="U57" s="19">
        <v>7.46</v>
      </c>
      <c r="V57" s="19">
        <f t="shared" si="15"/>
        <v>11.34</v>
      </c>
    </row>
    <row r="58" ht="29" customHeight="1" spans="1:22">
      <c r="A58" s="22" t="s">
        <v>79</v>
      </c>
      <c r="B58" s="23">
        <f t="shared" si="12"/>
        <v>0</v>
      </c>
      <c r="C58" s="23"/>
      <c r="D58" s="23"/>
      <c r="E58" s="30"/>
      <c r="F58" s="30"/>
      <c r="G58" s="31">
        <f t="shared" si="13"/>
        <v>0</v>
      </c>
      <c r="H58" s="23"/>
      <c r="I58" s="23"/>
      <c r="J58" s="23"/>
      <c r="K58" s="23"/>
      <c r="L58" s="19">
        <f t="shared" si="9"/>
        <v>0</v>
      </c>
      <c r="M58" s="23"/>
      <c r="N58" s="23">
        <v>2.16</v>
      </c>
      <c r="O58" s="23"/>
      <c r="P58" s="23"/>
      <c r="Q58" s="23">
        <v>0</v>
      </c>
      <c r="R58" s="19">
        <f t="shared" si="10"/>
        <v>2.16</v>
      </c>
      <c r="S58" s="19"/>
      <c r="T58" s="19">
        <f t="shared" si="14"/>
        <v>2.16</v>
      </c>
      <c r="U58" s="19">
        <v>2.16</v>
      </c>
      <c r="V58" s="19">
        <f t="shared" si="15"/>
        <v>0</v>
      </c>
    </row>
    <row r="59" ht="29" customHeight="1" spans="1:22">
      <c r="A59" s="22" t="s">
        <v>80</v>
      </c>
      <c r="B59" s="23">
        <f t="shared" si="12"/>
        <v>0</v>
      </c>
      <c r="C59" s="23"/>
      <c r="D59" s="23"/>
      <c r="E59" s="30"/>
      <c r="F59" s="30"/>
      <c r="G59" s="31">
        <f t="shared" si="13"/>
        <v>0</v>
      </c>
      <c r="H59" s="23"/>
      <c r="I59" s="23"/>
      <c r="J59" s="23"/>
      <c r="K59" s="23"/>
      <c r="L59" s="19">
        <f t="shared" si="9"/>
        <v>0</v>
      </c>
      <c r="M59" s="23"/>
      <c r="N59" s="23">
        <v>3.96</v>
      </c>
      <c r="O59" s="23"/>
      <c r="P59" s="23"/>
      <c r="Q59" s="23">
        <v>0</v>
      </c>
      <c r="R59" s="19">
        <f t="shared" si="10"/>
        <v>3.96</v>
      </c>
      <c r="S59" s="19"/>
      <c r="T59" s="19">
        <f t="shared" si="14"/>
        <v>3.96</v>
      </c>
      <c r="U59" s="19">
        <v>3.96</v>
      </c>
      <c r="V59" s="19">
        <f t="shared" si="15"/>
        <v>0</v>
      </c>
    </row>
    <row r="60" ht="29" customHeight="1" spans="1:22">
      <c r="A60" s="22" t="s">
        <v>81</v>
      </c>
      <c r="B60" s="23">
        <f t="shared" si="12"/>
        <v>0</v>
      </c>
      <c r="C60" s="23"/>
      <c r="D60" s="23"/>
      <c r="E60" s="30"/>
      <c r="F60" s="30"/>
      <c r="G60" s="31">
        <f t="shared" si="13"/>
        <v>0</v>
      </c>
      <c r="H60" s="23"/>
      <c r="I60" s="23"/>
      <c r="J60" s="23"/>
      <c r="K60" s="23"/>
      <c r="L60" s="19">
        <f t="shared" si="9"/>
        <v>0</v>
      </c>
      <c r="M60" s="23"/>
      <c r="N60" s="23">
        <v>1.62</v>
      </c>
      <c r="O60" s="23"/>
      <c r="P60" s="23"/>
      <c r="Q60" s="23">
        <v>0</v>
      </c>
      <c r="R60" s="19">
        <f t="shared" si="10"/>
        <v>1.62</v>
      </c>
      <c r="S60" s="19"/>
      <c r="T60" s="19">
        <f t="shared" si="14"/>
        <v>1.62</v>
      </c>
      <c r="U60" s="19">
        <v>1.62</v>
      </c>
      <c r="V60" s="19">
        <f t="shared" si="15"/>
        <v>0</v>
      </c>
    </row>
    <row r="61" ht="29" customHeight="1" spans="1:22">
      <c r="A61" s="26" t="s">
        <v>82</v>
      </c>
      <c r="B61" s="23">
        <f t="shared" si="12"/>
        <v>0</v>
      </c>
      <c r="C61" s="23"/>
      <c r="D61" s="23"/>
      <c r="E61" s="30"/>
      <c r="F61" s="30"/>
      <c r="G61" s="31">
        <f t="shared" si="13"/>
        <v>0</v>
      </c>
      <c r="H61" s="23"/>
      <c r="I61" s="23"/>
      <c r="J61" s="23"/>
      <c r="K61" s="23"/>
      <c r="L61" s="19">
        <f t="shared" si="9"/>
        <v>0</v>
      </c>
      <c r="M61" s="37"/>
      <c r="N61" s="23">
        <v>2</v>
      </c>
      <c r="O61" s="23"/>
      <c r="P61" s="23"/>
      <c r="Q61" s="23">
        <v>0</v>
      </c>
      <c r="R61" s="19">
        <f t="shared" si="10"/>
        <v>2</v>
      </c>
      <c r="S61" s="19"/>
      <c r="T61" s="19">
        <f t="shared" si="14"/>
        <v>2</v>
      </c>
      <c r="U61" s="19">
        <v>2</v>
      </c>
      <c r="V61" s="19">
        <f t="shared" si="15"/>
        <v>0</v>
      </c>
    </row>
    <row r="62" ht="29" customHeight="1" spans="1:22">
      <c r="A62" s="22" t="s">
        <v>83</v>
      </c>
      <c r="B62" s="23">
        <f t="shared" si="12"/>
        <v>0</v>
      </c>
      <c r="C62" s="23"/>
      <c r="D62" s="23"/>
      <c r="E62" s="30"/>
      <c r="F62" s="30"/>
      <c r="G62" s="31">
        <f t="shared" si="13"/>
        <v>0</v>
      </c>
      <c r="H62" s="23"/>
      <c r="I62" s="23"/>
      <c r="J62" s="23"/>
      <c r="K62" s="23"/>
      <c r="L62" s="19">
        <f t="shared" si="9"/>
        <v>0</v>
      </c>
      <c r="M62" s="23"/>
      <c r="N62" s="23">
        <v>1.01</v>
      </c>
      <c r="O62" s="23"/>
      <c r="P62" s="23"/>
      <c r="Q62" s="23">
        <v>0</v>
      </c>
      <c r="R62" s="19">
        <f t="shared" si="10"/>
        <v>1.01</v>
      </c>
      <c r="S62" s="19"/>
      <c r="T62" s="19">
        <f t="shared" si="14"/>
        <v>1.01</v>
      </c>
      <c r="U62" s="19">
        <v>1.01</v>
      </c>
      <c r="V62" s="19">
        <f t="shared" si="15"/>
        <v>0</v>
      </c>
    </row>
    <row r="63" ht="29" customHeight="1" spans="1:22">
      <c r="A63" s="22" t="s">
        <v>84</v>
      </c>
      <c r="B63" s="23">
        <f t="shared" si="12"/>
        <v>0</v>
      </c>
      <c r="C63" s="23"/>
      <c r="D63" s="23"/>
      <c r="E63" s="30"/>
      <c r="F63" s="30"/>
      <c r="G63" s="31">
        <f t="shared" si="13"/>
        <v>0</v>
      </c>
      <c r="H63" s="23"/>
      <c r="I63" s="23"/>
      <c r="J63" s="23"/>
      <c r="K63" s="23"/>
      <c r="L63" s="19">
        <f t="shared" si="9"/>
        <v>0</v>
      </c>
      <c r="M63" s="23"/>
      <c r="N63" s="23">
        <v>2.58</v>
      </c>
      <c r="O63" s="23"/>
      <c r="P63" s="23"/>
      <c r="Q63" s="23">
        <v>0</v>
      </c>
      <c r="R63" s="19">
        <f t="shared" si="10"/>
        <v>2.58</v>
      </c>
      <c r="S63" s="19"/>
      <c r="T63" s="19">
        <f t="shared" si="14"/>
        <v>2.58</v>
      </c>
      <c r="U63" s="19">
        <v>2.58</v>
      </c>
      <c r="V63" s="19">
        <f t="shared" si="15"/>
        <v>0</v>
      </c>
    </row>
    <row r="64" s="1" customFormat="1" ht="29" customHeight="1" spans="1:22">
      <c r="A64" s="25" t="s">
        <v>85</v>
      </c>
      <c r="B64" s="19">
        <f>SUM(B65:B68)</f>
        <v>0</v>
      </c>
      <c r="C64" s="19"/>
      <c r="D64" s="19"/>
      <c r="E64" s="19">
        <f t="shared" ref="E64:K64" si="16">SUM(E65:E68)</f>
        <v>0</v>
      </c>
      <c r="F64" s="19">
        <f t="shared" si="16"/>
        <v>0</v>
      </c>
      <c r="G64" s="29">
        <f t="shared" si="16"/>
        <v>0</v>
      </c>
      <c r="H64" s="19">
        <f t="shared" si="16"/>
        <v>0</v>
      </c>
      <c r="I64" s="19">
        <f t="shared" si="16"/>
        <v>0</v>
      </c>
      <c r="J64" s="19">
        <f t="shared" si="16"/>
        <v>0</v>
      </c>
      <c r="K64" s="19">
        <f t="shared" si="16"/>
        <v>0</v>
      </c>
      <c r="L64" s="19">
        <f t="shared" si="9"/>
        <v>0</v>
      </c>
      <c r="M64" s="19">
        <f t="shared" ref="M64:V64" si="17">SUM(M65:M68)</f>
        <v>0</v>
      </c>
      <c r="N64" s="19">
        <f t="shared" si="17"/>
        <v>50.02</v>
      </c>
      <c r="O64" s="19">
        <f t="shared" si="17"/>
        <v>0</v>
      </c>
      <c r="P64" s="19">
        <f t="shared" si="17"/>
        <v>0</v>
      </c>
      <c r="Q64" s="19">
        <f t="shared" si="17"/>
        <v>0</v>
      </c>
      <c r="R64" s="19">
        <f t="shared" si="17"/>
        <v>50.02</v>
      </c>
      <c r="S64" s="19">
        <f t="shared" si="17"/>
        <v>0</v>
      </c>
      <c r="T64" s="19">
        <f t="shared" si="17"/>
        <v>50.02</v>
      </c>
      <c r="U64" s="19">
        <f t="shared" si="17"/>
        <v>65.86</v>
      </c>
      <c r="V64" s="19">
        <f t="shared" si="17"/>
        <v>-15.84</v>
      </c>
    </row>
    <row r="65" s="1" customFormat="1" ht="29" customHeight="1" spans="1:22">
      <c r="A65" s="22" t="s">
        <v>86</v>
      </c>
      <c r="B65" s="23">
        <f t="shared" ref="B65:B68" si="18">C65+D65</f>
        <v>0</v>
      </c>
      <c r="C65" s="23"/>
      <c r="D65" s="23"/>
      <c r="E65" s="30"/>
      <c r="F65" s="30"/>
      <c r="G65" s="31">
        <f t="shared" ref="G65:G68" si="19">SUM(H65:K65)</f>
        <v>0</v>
      </c>
      <c r="H65" s="19"/>
      <c r="I65" s="19"/>
      <c r="J65" s="19"/>
      <c r="K65" s="19"/>
      <c r="L65" s="19">
        <f t="shared" si="9"/>
        <v>0</v>
      </c>
      <c r="M65" s="19"/>
      <c r="N65" s="23">
        <v>9</v>
      </c>
      <c r="O65" s="19"/>
      <c r="P65" s="19"/>
      <c r="Q65" s="23">
        <v>0</v>
      </c>
      <c r="R65" s="19">
        <f t="shared" si="10"/>
        <v>9</v>
      </c>
      <c r="S65" s="19"/>
      <c r="T65" s="19">
        <f t="shared" ref="T65:T68" si="20">L65+R65+S65</f>
        <v>9</v>
      </c>
      <c r="U65" s="19">
        <v>9</v>
      </c>
      <c r="V65" s="19">
        <f t="shared" ref="V65:V68" si="21">T65-U65</f>
        <v>0</v>
      </c>
    </row>
    <row r="66" s="1" customFormat="1" ht="29" customHeight="1" spans="1:22">
      <c r="A66" s="22" t="s">
        <v>87</v>
      </c>
      <c r="B66" s="23">
        <f t="shared" si="18"/>
        <v>0</v>
      </c>
      <c r="C66" s="23"/>
      <c r="D66" s="23"/>
      <c r="E66" s="30"/>
      <c r="F66" s="30"/>
      <c r="G66" s="31">
        <f t="shared" si="19"/>
        <v>0</v>
      </c>
      <c r="H66" s="19"/>
      <c r="I66" s="19"/>
      <c r="J66" s="19"/>
      <c r="K66" s="19"/>
      <c r="L66" s="19">
        <f t="shared" si="9"/>
        <v>0</v>
      </c>
      <c r="M66" s="19"/>
      <c r="N66" s="23">
        <v>17.46</v>
      </c>
      <c r="O66" s="19"/>
      <c r="P66" s="19"/>
      <c r="Q66" s="23">
        <v>0</v>
      </c>
      <c r="R66" s="19">
        <f t="shared" si="10"/>
        <v>17.46</v>
      </c>
      <c r="S66" s="19"/>
      <c r="T66" s="19">
        <f t="shared" si="20"/>
        <v>17.46</v>
      </c>
      <c r="U66" s="19">
        <v>17.46</v>
      </c>
      <c r="V66" s="19">
        <f t="shared" si="21"/>
        <v>0</v>
      </c>
    </row>
    <row r="67" s="1" customFormat="1" ht="29" customHeight="1" spans="1:22">
      <c r="A67" s="22" t="s">
        <v>88</v>
      </c>
      <c r="B67" s="23">
        <f t="shared" si="18"/>
        <v>0</v>
      </c>
      <c r="C67" s="23"/>
      <c r="D67" s="23"/>
      <c r="E67" s="30"/>
      <c r="F67" s="30"/>
      <c r="G67" s="31">
        <f t="shared" si="19"/>
        <v>0</v>
      </c>
      <c r="H67" s="19"/>
      <c r="I67" s="19"/>
      <c r="J67" s="19"/>
      <c r="K67" s="19"/>
      <c r="L67" s="19">
        <f t="shared" si="9"/>
        <v>0</v>
      </c>
      <c r="M67" s="19"/>
      <c r="N67" s="23">
        <v>0.45</v>
      </c>
      <c r="O67" s="19"/>
      <c r="P67" s="19"/>
      <c r="Q67" s="23">
        <v>0</v>
      </c>
      <c r="R67" s="19">
        <f t="shared" si="10"/>
        <v>0.45</v>
      </c>
      <c r="S67" s="19"/>
      <c r="T67" s="19">
        <f t="shared" si="20"/>
        <v>0.45</v>
      </c>
      <c r="U67" s="19">
        <v>2.7</v>
      </c>
      <c r="V67" s="19">
        <f t="shared" si="21"/>
        <v>-2.25</v>
      </c>
    </row>
    <row r="68" s="1" customFormat="1" ht="29" customHeight="1" spans="1:22">
      <c r="A68" s="22" t="s">
        <v>89</v>
      </c>
      <c r="B68" s="23">
        <f t="shared" si="18"/>
        <v>0</v>
      </c>
      <c r="C68" s="23"/>
      <c r="D68" s="23"/>
      <c r="E68" s="30"/>
      <c r="F68" s="30"/>
      <c r="G68" s="31">
        <f t="shared" si="19"/>
        <v>0</v>
      </c>
      <c r="H68" s="19"/>
      <c r="I68" s="19"/>
      <c r="J68" s="19"/>
      <c r="K68" s="19"/>
      <c r="L68" s="19">
        <f t="shared" si="9"/>
        <v>0</v>
      </c>
      <c r="M68" s="19"/>
      <c r="N68" s="23">
        <v>23.11</v>
      </c>
      <c r="O68" s="19"/>
      <c r="P68" s="19"/>
      <c r="Q68" s="23">
        <v>0</v>
      </c>
      <c r="R68" s="19">
        <f t="shared" si="10"/>
        <v>23.11</v>
      </c>
      <c r="S68" s="19"/>
      <c r="T68" s="19">
        <f t="shared" si="20"/>
        <v>23.11</v>
      </c>
      <c r="U68" s="19">
        <v>36.7</v>
      </c>
      <c r="V68" s="19">
        <f t="shared" si="21"/>
        <v>-13.59</v>
      </c>
    </row>
    <row r="69" s="1" customFormat="1" ht="29" customHeight="1" spans="1:22">
      <c r="A69" s="25" t="s">
        <v>90</v>
      </c>
      <c r="B69" s="19">
        <f>SUM(B70:B73)</f>
        <v>0</v>
      </c>
      <c r="C69" s="19"/>
      <c r="D69" s="19"/>
      <c r="E69" s="19">
        <f>SUM(E70:E73)</f>
        <v>0</v>
      </c>
      <c r="F69" s="19">
        <f>SUM(F70:F73)</f>
        <v>0</v>
      </c>
      <c r="G69" s="29">
        <f t="shared" ref="G69:V69" si="22">SUM(G70:G73)</f>
        <v>0</v>
      </c>
      <c r="H69" s="19">
        <f t="shared" si="22"/>
        <v>0</v>
      </c>
      <c r="I69" s="19">
        <f t="shared" si="22"/>
        <v>0</v>
      </c>
      <c r="J69" s="19">
        <f t="shared" si="22"/>
        <v>0</v>
      </c>
      <c r="K69" s="19">
        <f t="shared" si="22"/>
        <v>0</v>
      </c>
      <c r="L69" s="19">
        <f t="shared" si="9"/>
        <v>0</v>
      </c>
      <c r="M69" s="19">
        <f t="shared" si="22"/>
        <v>0</v>
      </c>
      <c r="N69" s="49">
        <f t="shared" si="22"/>
        <v>197.6</v>
      </c>
      <c r="O69" s="19">
        <f t="shared" si="22"/>
        <v>0</v>
      </c>
      <c r="P69" s="19">
        <f t="shared" si="22"/>
        <v>0</v>
      </c>
      <c r="Q69" s="19">
        <f t="shared" si="22"/>
        <v>0</v>
      </c>
      <c r="R69" s="19">
        <f t="shared" si="22"/>
        <v>197.6</v>
      </c>
      <c r="S69" s="19">
        <f t="shared" si="22"/>
        <v>0</v>
      </c>
      <c r="T69" s="19">
        <f t="shared" si="22"/>
        <v>197.6</v>
      </c>
      <c r="U69" s="19">
        <f t="shared" si="22"/>
        <v>197.6</v>
      </c>
      <c r="V69" s="19">
        <f t="shared" si="22"/>
        <v>0</v>
      </c>
    </row>
    <row r="70" s="1" customFormat="1" ht="29" customHeight="1" spans="1:22">
      <c r="A70" s="26" t="s">
        <v>91</v>
      </c>
      <c r="B70" s="23">
        <f t="shared" ref="B70:B73" si="23">C70+D70</f>
        <v>0</v>
      </c>
      <c r="C70" s="23"/>
      <c r="D70" s="23"/>
      <c r="E70" s="30"/>
      <c r="F70" s="30"/>
      <c r="G70" s="31">
        <f>SUM(H70:K70)</f>
        <v>0</v>
      </c>
      <c r="H70" s="19"/>
      <c r="I70" s="19"/>
      <c r="J70" s="19"/>
      <c r="K70" s="19"/>
      <c r="L70" s="19">
        <f t="shared" si="9"/>
        <v>0</v>
      </c>
      <c r="M70" s="19"/>
      <c r="N70" s="23">
        <v>20</v>
      </c>
      <c r="O70" s="19"/>
      <c r="P70" s="19"/>
      <c r="Q70" s="23">
        <v>0</v>
      </c>
      <c r="R70" s="19">
        <f>SUM(M70:Q70)</f>
        <v>20</v>
      </c>
      <c r="S70" s="19"/>
      <c r="T70" s="19">
        <f t="shared" ref="T70:T73" si="24">L70+R70+S70</f>
        <v>20</v>
      </c>
      <c r="U70" s="19">
        <v>20</v>
      </c>
      <c r="V70" s="19">
        <f t="shared" ref="V70:V73" si="25">T70-U70</f>
        <v>0</v>
      </c>
    </row>
    <row r="71" s="1" customFormat="1" ht="29" customHeight="1" spans="1:22">
      <c r="A71" s="43" t="s">
        <v>92</v>
      </c>
      <c r="B71" s="23">
        <f t="shared" si="23"/>
        <v>0</v>
      </c>
      <c r="C71" s="23"/>
      <c r="D71" s="23"/>
      <c r="E71" s="48"/>
      <c r="F71" s="48"/>
      <c r="G71" s="31">
        <f>SUM(H71:K71)</f>
        <v>0</v>
      </c>
      <c r="H71" s="19"/>
      <c r="I71" s="19"/>
      <c r="J71" s="19"/>
      <c r="K71" s="19"/>
      <c r="L71" s="19">
        <f t="shared" si="9"/>
        <v>0</v>
      </c>
      <c r="M71" s="19"/>
      <c r="N71" s="23">
        <v>70.6</v>
      </c>
      <c r="O71" s="19"/>
      <c r="P71" s="19"/>
      <c r="Q71" s="23">
        <v>0</v>
      </c>
      <c r="R71" s="19">
        <f>SUM(M71:Q71)</f>
        <v>70.6</v>
      </c>
      <c r="S71" s="19"/>
      <c r="T71" s="19">
        <f t="shared" si="24"/>
        <v>70.6</v>
      </c>
      <c r="U71" s="19">
        <v>70.6</v>
      </c>
      <c r="V71" s="19">
        <f t="shared" si="25"/>
        <v>0</v>
      </c>
    </row>
    <row r="72" s="1" customFormat="1" ht="29" customHeight="1" spans="1:22">
      <c r="A72" s="43" t="s">
        <v>93</v>
      </c>
      <c r="B72" s="23">
        <f t="shared" si="23"/>
        <v>0</v>
      </c>
      <c r="C72" s="23"/>
      <c r="D72" s="23"/>
      <c r="E72" s="48"/>
      <c r="F72" s="48"/>
      <c r="G72" s="31">
        <f>SUM(H72:K72)</f>
        <v>0</v>
      </c>
      <c r="H72" s="19"/>
      <c r="I72" s="19"/>
      <c r="J72" s="19"/>
      <c r="K72" s="19"/>
      <c r="L72" s="19">
        <f t="shared" si="9"/>
        <v>0</v>
      </c>
      <c r="M72" s="19"/>
      <c r="N72" s="23">
        <v>66.2</v>
      </c>
      <c r="O72" s="19"/>
      <c r="P72" s="19"/>
      <c r="Q72" s="23">
        <v>0</v>
      </c>
      <c r="R72" s="19">
        <f>SUM(M72:Q72)</f>
        <v>66.2</v>
      </c>
      <c r="S72" s="19"/>
      <c r="T72" s="19">
        <f t="shared" si="24"/>
        <v>66.2</v>
      </c>
      <c r="U72" s="19">
        <v>66.2</v>
      </c>
      <c r="V72" s="19">
        <f t="shared" si="25"/>
        <v>0</v>
      </c>
    </row>
    <row r="73" s="1" customFormat="1" ht="29" customHeight="1" spans="1:22">
      <c r="A73" s="43" t="s">
        <v>94</v>
      </c>
      <c r="B73" s="23">
        <f t="shared" si="23"/>
        <v>0</v>
      </c>
      <c r="C73" s="23"/>
      <c r="D73" s="23"/>
      <c r="E73" s="48"/>
      <c r="F73" s="48"/>
      <c r="G73" s="31">
        <f>SUM(H73:K73)</f>
        <v>0</v>
      </c>
      <c r="H73" s="19"/>
      <c r="I73" s="19"/>
      <c r="J73" s="19"/>
      <c r="K73" s="19"/>
      <c r="L73" s="19">
        <f t="shared" si="9"/>
        <v>0</v>
      </c>
      <c r="M73" s="19"/>
      <c r="N73" s="23">
        <v>40.8</v>
      </c>
      <c r="O73" s="19"/>
      <c r="P73" s="19"/>
      <c r="Q73" s="23">
        <v>0</v>
      </c>
      <c r="R73" s="19">
        <f>SUM(M73:Q73)</f>
        <v>40.8</v>
      </c>
      <c r="S73" s="19"/>
      <c r="T73" s="19">
        <f t="shared" si="24"/>
        <v>40.8</v>
      </c>
      <c r="U73" s="19">
        <v>40.8</v>
      </c>
      <c r="V73" s="19">
        <f t="shared" si="25"/>
        <v>0</v>
      </c>
    </row>
    <row r="74" s="1" customFormat="1" ht="29" customHeight="1" spans="1:22">
      <c r="A74" s="25" t="s">
        <v>95</v>
      </c>
      <c r="B74" s="19">
        <f>SUM(B75:B80)</f>
        <v>0</v>
      </c>
      <c r="C74" s="19"/>
      <c r="D74" s="19"/>
      <c r="E74" s="19">
        <f>SUM(E75:E80)</f>
        <v>0</v>
      </c>
      <c r="F74" s="19">
        <f>SUM(F75:F80)</f>
        <v>0</v>
      </c>
      <c r="G74" s="29">
        <f>SUM(E75:E80)</f>
        <v>0</v>
      </c>
      <c r="H74" s="19">
        <f>SUM(G75:G80)</f>
        <v>0</v>
      </c>
      <c r="I74" s="19">
        <f>SUM(H75:H80)</f>
        <v>0</v>
      </c>
      <c r="J74" s="19">
        <f>SUM(I75:I80)</f>
        <v>0</v>
      </c>
      <c r="K74" s="19">
        <f>SUM(J75:J80)</f>
        <v>0</v>
      </c>
      <c r="L74" s="19">
        <f t="shared" ref="L74:L80" si="26">B74+E74+F74+G74</f>
        <v>0</v>
      </c>
      <c r="M74" s="19">
        <f t="shared" ref="M74:V74" si="27">SUM(M75:M80)</f>
        <v>0</v>
      </c>
      <c r="N74" s="19">
        <f t="shared" si="27"/>
        <v>0</v>
      </c>
      <c r="O74" s="19">
        <f t="shared" si="27"/>
        <v>0</v>
      </c>
      <c r="P74" s="19">
        <f t="shared" si="27"/>
        <v>0</v>
      </c>
      <c r="Q74" s="19">
        <f t="shared" si="27"/>
        <v>1204.02</v>
      </c>
      <c r="R74" s="19">
        <f t="shared" si="27"/>
        <v>1204.02</v>
      </c>
      <c r="S74" s="19">
        <f t="shared" si="27"/>
        <v>0</v>
      </c>
      <c r="T74" s="19">
        <f t="shared" si="27"/>
        <v>1204.02</v>
      </c>
      <c r="U74" s="19">
        <f t="shared" si="27"/>
        <v>1204.02</v>
      </c>
      <c r="V74" s="19">
        <f t="shared" si="27"/>
        <v>0</v>
      </c>
    </row>
    <row r="75" s="1" customFormat="1" ht="29" customHeight="1" spans="1:22">
      <c r="A75" s="22" t="s">
        <v>96</v>
      </c>
      <c r="B75" s="23">
        <f t="shared" ref="B75:B80" si="28">C75+D75</f>
        <v>0</v>
      </c>
      <c r="C75" s="23"/>
      <c r="D75" s="23"/>
      <c r="E75" s="30"/>
      <c r="F75" s="30"/>
      <c r="G75" s="31">
        <f t="shared" ref="G75:G80" si="29">SUM(H75:K75)</f>
        <v>0</v>
      </c>
      <c r="H75" s="19"/>
      <c r="I75" s="19"/>
      <c r="J75" s="19"/>
      <c r="K75" s="19"/>
      <c r="L75" s="19">
        <f t="shared" si="26"/>
        <v>0</v>
      </c>
      <c r="M75" s="19"/>
      <c r="N75" s="50"/>
      <c r="O75" s="19"/>
      <c r="P75" s="19"/>
      <c r="Q75" s="23">
        <v>940.81</v>
      </c>
      <c r="R75" s="19">
        <f t="shared" ref="R75:R80" si="30">SUM(M75:Q75)</f>
        <v>940.81</v>
      </c>
      <c r="S75" s="19"/>
      <c r="T75" s="19">
        <f t="shared" ref="T75:T80" si="31">L75+R75+S75</f>
        <v>940.81</v>
      </c>
      <c r="U75" s="19">
        <v>940.81</v>
      </c>
      <c r="V75" s="19">
        <f t="shared" ref="V75:V80" si="32">T75-U75</f>
        <v>0</v>
      </c>
    </row>
    <row r="76" s="1" customFormat="1" ht="29" customHeight="1" spans="1:22">
      <c r="A76" s="22" t="s">
        <v>97</v>
      </c>
      <c r="B76" s="23">
        <f t="shared" si="28"/>
        <v>0</v>
      </c>
      <c r="C76" s="23"/>
      <c r="D76" s="23"/>
      <c r="E76" s="30"/>
      <c r="F76" s="30"/>
      <c r="G76" s="31">
        <f t="shared" si="29"/>
        <v>0</v>
      </c>
      <c r="H76" s="19"/>
      <c r="I76" s="19"/>
      <c r="J76" s="19"/>
      <c r="K76" s="19"/>
      <c r="L76" s="19">
        <f t="shared" si="26"/>
        <v>0</v>
      </c>
      <c r="M76" s="19"/>
      <c r="N76" s="50"/>
      <c r="O76" s="19"/>
      <c r="P76" s="19"/>
      <c r="Q76" s="23">
        <v>156.34</v>
      </c>
      <c r="R76" s="19">
        <f t="shared" si="30"/>
        <v>156.34</v>
      </c>
      <c r="S76" s="19"/>
      <c r="T76" s="19">
        <f t="shared" si="31"/>
        <v>156.34</v>
      </c>
      <c r="U76" s="19">
        <v>156.34</v>
      </c>
      <c r="V76" s="19">
        <f t="shared" si="32"/>
        <v>0</v>
      </c>
    </row>
    <row r="77" s="1" customFormat="1" ht="29" customHeight="1" spans="1:22">
      <c r="A77" s="22" t="s">
        <v>98</v>
      </c>
      <c r="B77" s="23">
        <f t="shared" si="28"/>
        <v>0</v>
      </c>
      <c r="C77" s="23"/>
      <c r="D77" s="23"/>
      <c r="E77" s="30"/>
      <c r="F77" s="30"/>
      <c r="G77" s="31">
        <f t="shared" si="29"/>
        <v>0</v>
      </c>
      <c r="H77" s="19"/>
      <c r="I77" s="19"/>
      <c r="J77" s="19"/>
      <c r="K77" s="19"/>
      <c r="L77" s="19">
        <f t="shared" si="26"/>
        <v>0</v>
      </c>
      <c r="M77" s="19"/>
      <c r="N77" s="50"/>
      <c r="O77" s="19"/>
      <c r="P77" s="19"/>
      <c r="Q77" s="23">
        <v>26.47</v>
      </c>
      <c r="R77" s="19">
        <f t="shared" si="30"/>
        <v>26.47</v>
      </c>
      <c r="S77" s="19"/>
      <c r="T77" s="19">
        <f t="shared" si="31"/>
        <v>26.47</v>
      </c>
      <c r="U77" s="19">
        <v>26.47</v>
      </c>
      <c r="V77" s="19">
        <f t="shared" si="32"/>
        <v>0</v>
      </c>
    </row>
    <row r="78" s="1" customFormat="1" ht="29" customHeight="1" spans="1:22">
      <c r="A78" s="22" t="s">
        <v>99</v>
      </c>
      <c r="B78" s="23">
        <f t="shared" si="28"/>
        <v>0</v>
      </c>
      <c r="C78" s="23"/>
      <c r="D78" s="23"/>
      <c r="E78" s="30"/>
      <c r="F78" s="30"/>
      <c r="G78" s="31">
        <f t="shared" si="29"/>
        <v>0</v>
      </c>
      <c r="H78" s="19"/>
      <c r="I78" s="19"/>
      <c r="J78" s="19"/>
      <c r="K78" s="19"/>
      <c r="L78" s="19">
        <f t="shared" si="26"/>
        <v>0</v>
      </c>
      <c r="M78" s="19"/>
      <c r="N78" s="50"/>
      <c r="O78" s="19"/>
      <c r="P78" s="19"/>
      <c r="Q78" s="23">
        <v>27.85</v>
      </c>
      <c r="R78" s="19">
        <f t="shared" si="30"/>
        <v>27.85</v>
      </c>
      <c r="S78" s="19"/>
      <c r="T78" s="19">
        <f t="shared" si="31"/>
        <v>27.85</v>
      </c>
      <c r="U78" s="19">
        <v>27.85</v>
      </c>
      <c r="V78" s="19">
        <f t="shared" si="32"/>
        <v>0</v>
      </c>
    </row>
    <row r="79" s="1" customFormat="1" ht="29" customHeight="1" spans="1:22">
      <c r="A79" s="22" t="s">
        <v>100</v>
      </c>
      <c r="B79" s="23">
        <f t="shared" si="28"/>
        <v>0</v>
      </c>
      <c r="C79" s="23"/>
      <c r="D79" s="23"/>
      <c r="E79" s="30"/>
      <c r="F79" s="30"/>
      <c r="G79" s="31">
        <f t="shared" si="29"/>
        <v>0</v>
      </c>
      <c r="H79" s="19"/>
      <c r="I79" s="19"/>
      <c r="J79" s="19"/>
      <c r="K79" s="19"/>
      <c r="L79" s="19">
        <f t="shared" si="26"/>
        <v>0</v>
      </c>
      <c r="M79" s="19"/>
      <c r="N79" s="50"/>
      <c r="O79" s="19"/>
      <c r="P79" s="19"/>
      <c r="Q79" s="23">
        <v>20.31</v>
      </c>
      <c r="R79" s="19">
        <f t="shared" si="30"/>
        <v>20.31</v>
      </c>
      <c r="S79" s="19"/>
      <c r="T79" s="19">
        <f t="shared" si="31"/>
        <v>20.31</v>
      </c>
      <c r="U79" s="19">
        <v>20.31</v>
      </c>
      <c r="V79" s="19">
        <f t="shared" si="32"/>
        <v>0</v>
      </c>
    </row>
    <row r="80" s="1" customFormat="1" ht="29" customHeight="1" spans="1:22">
      <c r="A80" s="22" t="s">
        <v>101</v>
      </c>
      <c r="B80" s="23">
        <f t="shared" si="28"/>
        <v>0</v>
      </c>
      <c r="C80" s="23"/>
      <c r="D80" s="23"/>
      <c r="E80" s="30"/>
      <c r="F80" s="30"/>
      <c r="G80" s="31">
        <f t="shared" si="29"/>
        <v>0</v>
      </c>
      <c r="H80" s="19"/>
      <c r="I80" s="19"/>
      <c r="J80" s="19"/>
      <c r="K80" s="19"/>
      <c r="L80" s="19">
        <f t="shared" si="26"/>
        <v>0</v>
      </c>
      <c r="M80" s="19"/>
      <c r="N80" s="50"/>
      <c r="O80" s="19"/>
      <c r="P80" s="19"/>
      <c r="Q80" s="23">
        <v>32.24</v>
      </c>
      <c r="R80" s="19">
        <f t="shared" si="30"/>
        <v>32.24</v>
      </c>
      <c r="S80" s="19"/>
      <c r="T80" s="19">
        <f t="shared" si="31"/>
        <v>32.24</v>
      </c>
      <c r="U80" s="19">
        <v>32.24</v>
      </c>
      <c r="V80" s="19">
        <f t="shared" si="32"/>
        <v>0</v>
      </c>
    </row>
    <row r="81" s="1" customFormat="1" ht="29" customHeight="1" spans="1:22">
      <c r="A81" s="44" t="s">
        <v>102</v>
      </c>
      <c r="B81" s="19">
        <f>B82+B104</f>
        <v>13726</v>
      </c>
      <c r="C81" s="19">
        <f t="shared" ref="C81:V81" si="33">C82+C104</f>
        <v>9494</v>
      </c>
      <c r="D81" s="19">
        <f t="shared" si="33"/>
        <v>4232</v>
      </c>
      <c r="E81" s="19">
        <f t="shared" si="33"/>
        <v>2656</v>
      </c>
      <c r="F81" s="19">
        <f t="shared" si="33"/>
        <v>2588.34</v>
      </c>
      <c r="G81" s="19">
        <f t="shared" si="33"/>
        <v>771.5</v>
      </c>
      <c r="H81" s="19">
        <f t="shared" si="33"/>
        <v>31</v>
      </c>
      <c r="I81" s="19">
        <f t="shared" si="33"/>
        <v>496</v>
      </c>
      <c r="J81" s="19">
        <f t="shared" si="33"/>
        <v>82.5</v>
      </c>
      <c r="K81" s="19">
        <f t="shared" si="33"/>
        <v>162</v>
      </c>
      <c r="L81" s="19">
        <f t="shared" si="33"/>
        <v>19741.84</v>
      </c>
      <c r="M81" s="19">
        <f t="shared" si="33"/>
        <v>3408.27</v>
      </c>
      <c r="N81" s="19">
        <f t="shared" si="33"/>
        <v>29200.15</v>
      </c>
      <c r="O81" s="19">
        <f t="shared" si="33"/>
        <v>5013.56</v>
      </c>
      <c r="P81" s="19">
        <f t="shared" si="33"/>
        <v>130</v>
      </c>
      <c r="Q81" s="19">
        <f t="shared" si="33"/>
        <v>10143.5549403821</v>
      </c>
      <c r="R81" s="19">
        <f t="shared" si="33"/>
        <v>47895.5349403821</v>
      </c>
      <c r="S81" s="19">
        <f t="shared" si="33"/>
        <v>32142</v>
      </c>
      <c r="T81" s="19">
        <f t="shared" si="33"/>
        <v>99779.3749403821</v>
      </c>
      <c r="U81" s="19">
        <f t="shared" si="33"/>
        <v>79679.19</v>
      </c>
      <c r="V81" s="19">
        <f t="shared" si="33"/>
        <v>20100.1849403821</v>
      </c>
    </row>
    <row r="82" s="1" customFormat="1" ht="29" customHeight="1" spans="1:22">
      <c r="A82" s="25" t="s">
        <v>103</v>
      </c>
      <c r="B82" s="19">
        <f t="shared" ref="B82:K82" si="34">SUM(B83:B103)</f>
        <v>10631</v>
      </c>
      <c r="C82" s="19">
        <f t="shared" si="34"/>
        <v>6399</v>
      </c>
      <c r="D82" s="19">
        <f t="shared" si="34"/>
        <v>4232</v>
      </c>
      <c r="E82" s="19">
        <f t="shared" si="34"/>
        <v>1951.66</v>
      </c>
      <c r="F82" s="19">
        <f t="shared" si="34"/>
        <v>2188.07</v>
      </c>
      <c r="G82" s="19">
        <f t="shared" si="34"/>
        <v>675.1</v>
      </c>
      <c r="H82" s="19">
        <f t="shared" si="34"/>
        <v>31</v>
      </c>
      <c r="I82" s="19">
        <f t="shared" si="34"/>
        <v>496</v>
      </c>
      <c r="J82" s="19">
        <f t="shared" si="34"/>
        <v>47.5</v>
      </c>
      <c r="K82" s="19">
        <f t="shared" si="34"/>
        <v>100.6</v>
      </c>
      <c r="L82" s="19">
        <f>B82+E82+F82+G82</f>
        <v>15445.83</v>
      </c>
      <c r="M82" s="19">
        <f>SUM(M83,M84:M103)</f>
        <v>3041.85</v>
      </c>
      <c r="N82" s="19">
        <f>SUM(N83:N103)</f>
        <v>25142.79</v>
      </c>
      <c r="O82" s="19">
        <f t="shared" ref="N82:V82" si="35">SUM(O83,O84:O103)</f>
        <v>3499.46</v>
      </c>
      <c r="P82" s="19">
        <f t="shared" si="35"/>
        <v>86</v>
      </c>
      <c r="Q82" s="19">
        <f t="shared" si="35"/>
        <v>8218.25494038208</v>
      </c>
      <c r="R82" s="19">
        <f t="shared" si="35"/>
        <v>39988.3549403821</v>
      </c>
      <c r="S82" s="19">
        <f t="shared" si="35"/>
        <v>28280.05</v>
      </c>
      <c r="T82" s="19">
        <f t="shared" si="35"/>
        <v>83714.2349403821</v>
      </c>
      <c r="U82" s="19">
        <f t="shared" si="35"/>
        <v>66578.32</v>
      </c>
      <c r="V82" s="19">
        <f t="shared" si="35"/>
        <v>17135.9149403821</v>
      </c>
    </row>
    <row r="83" s="6" customFormat="1" ht="29" customHeight="1" spans="1:22">
      <c r="A83" s="22" t="s">
        <v>104</v>
      </c>
      <c r="B83" s="23">
        <f>C83+D83</f>
        <v>2949.33</v>
      </c>
      <c r="C83" s="23">
        <v>1583</v>
      </c>
      <c r="D83" s="23">
        <v>1366.33</v>
      </c>
      <c r="E83" s="23">
        <v>324.55</v>
      </c>
      <c r="F83" s="23">
        <v>283.9</v>
      </c>
      <c r="G83" s="23">
        <f>SUM(H83:K83)</f>
        <v>90.32</v>
      </c>
      <c r="H83" s="23">
        <v>9</v>
      </c>
      <c r="I83" s="23">
        <v>43.32</v>
      </c>
      <c r="J83" s="23">
        <v>10</v>
      </c>
      <c r="K83" s="23">
        <v>28</v>
      </c>
      <c r="L83" s="19">
        <f>B83+E83+F83+G83</f>
        <v>3648.1</v>
      </c>
      <c r="M83" s="23">
        <v>518.38</v>
      </c>
      <c r="N83" s="23">
        <v>15900.46</v>
      </c>
      <c r="O83" s="23">
        <v>686.59</v>
      </c>
      <c r="P83" s="23">
        <v>14</v>
      </c>
      <c r="Q83" s="23">
        <v>1462.69</v>
      </c>
      <c r="R83" s="19">
        <f>SUM(M83:Q83)</f>
        <v>18582.12</v>
      </c>
      <c r="S83" s="19">
        <v>12813.95</v>
      </c>
      <c r="T83" s="19">
        <f>L83+R83+S83</f>
        <v>35044.17</v>
      </c>
      <c r="U83" s="19">
        <v>27406.98</v>
      </c>
      <c r="V83" s="19">
        <f>T83-U83</f>
        <v>7637.19</v>
      </c>
    </row>
    <row r="84" s="6" customFormat="1" ht="29" customHeight="1" spans="1:22">
      <c r="A84" s="22" t="s">
        <v>105</v>
      </c>
      <c r="B84" s="23">
        <f t="shared" ref="B84:B103" si="36">C84+D84</f>
        <v>326.25</v>
      </c>
      <c r="C84" s="23">
        <v>227</v>
      </c>
      <c r="D84" s="23">
        <v>99.25</v>
      </c>
      <c r="E84" s="23">
        <v>94.08</v>
      </c>
      <c r="F84" s="23">
        <v>158.06</v>
      </c>
      <c r="G84" s="23">
        <f t="shared" ref="G84:G103" si="37">SUM(H84:K84)</f>
        <v>21.86</v>
      </c>
      <c r="H84" s="23"/>
      <c r="I84" s="23">
        <v>21.86</v>
      </c>
      <c r="J84" s="23"/>
      <c r="K84" s="23"/>
      <c r="L84" s="19">
        <f t="shared" ref="L84:L139" si="38">B84+E84+F84+G84</f>
        <v>600.25</v>
      </c>
      <c r="M84" s="23">
        <v>70.86</v>
      </c>
      <c r="N84" s="23">
        <v>685.19</v>
      </c>
      <c r="O84" s="23">
        <v>156.88</v>
      </c>
      <c r="P84" s="23">
        <v>0</v>
      </c>
      <c r="Q84" s="23">
        <v>629.15</v>
      </c>
      <c r="R84" s="19">
        <f t="shared" ref="R84:R103" si="39">SUM(M84:Q84)</f>
        <v>1542.08</v>
      </c>
      <c r="S84" s="19">
        <v>2100.45</v>
      </c>
      <c r="T84" s="19">
        <f t="shared" ref="T84:T103" si="40">L84+R84+S84</f>
        <v>4242.78</v>
      </c>
      <c r="U84" s="19">
        <v>3644.58</v>
      </c>
      <c r="V84" s="19">
        <f t="shared" ref="V84:V103" si="41">T84-U84</f>
        <v>598.2</v>
      </c>
    </row>
    <row r="85" s="6" customFormat="1" ht="29" customHeight="1" spans="1:22">
      <c r="A85" s="22" t="s">
        <v>106</v>
      </c>
      <c r="B85" s="23">
        <f t="shared" si="36"/>
        <v>637.94</v>
      </c>
      <c r="C85" s="23">
        <v>466</v>
      </c>
      <c r="D85" s="23">
        <v>171.94</v>
      </c>
      <c r="E85" s="23">
        <v>127.84</v>
      </c>
      <c r="F85" s="23">
        <v>190.23</v>
      </c>
      <c r="G85" s="23">
        <f t="shared" si="37"/>
        <v>30.35</v>
      </c>
      <c r="H85" s="23"/>
      <c r="I85" s="23">
        <v>25.35</v>
      </c>
      <c r="J85" s="23">
        <v>5</v>
      </c>
      <c r="K85" s="23"/>
      <c r="L85" s="19">
        <f t="shared" si="38"/>
        <v>986.36</v>
      </c>
      <c r="M85" s="23">
        <v>166.34</v>
      </c>
      <c r="N85" s="23">
        <v>509.06</v>
      </c>
      <c r="O85" s="23">
        <v>225.74</v>
      </c>
      <c r="P85" s="23">
        <v>0</v>
      </c>
      <c r="Q85" s="23">
        <v>369.62</v>
      </c>
      <c r="R85" s="19">
        <f t="shared" si="39"/>
        <v>1270.76</v>
      </c>
      <c r="S85" s="19">
        <v>616.65</v>
      </c>
      <c r="T85" s="19">
        <f t="shared" si="40"/>
        <v>2873.77</v>
      </c>
      <c r="U85" s="19">
        <v>2294.08</v>
      </c>
      <c r="V85" s="19">
        <f t="shared" si="41"/>
        <v>579.69</v>
      </c>
    </row>
    <row r="86" s="6" customFormat="1" ht="29" customHeight="1" spans="1:22">
      <c r="A86" s="22" t="s">
        <v>107</v>
      </c>
      <c r="B86" s="23">
        <f t="shared" si="36"/>
        <v>1033.1</v>
      </c>
      <c r="C86" s="23">
        <v>752</v>
      </c>
      <c r="D86" s="23">
        <v>281.1</v>
      </c>
      <c r="E86" s="23">
        <v>229.28</v>
      </c>
      <c r="F86" s="23">
        <v>160.08</v>
      </c>
      <c r="G86" s="23">
        <f t="shared" si="37"/>
        <v>72.74</v>
      </c>
      <c r="H86" s="23">
        <v>8.8</v>
      </c>
      <c r="I86" s="23">
        <v>27.84</v>
      </c>
      <c r="J86" s="23"/>
      <c r="K86" s="23">
        <v>36.1</v>
      </c>
      <c r="L86" s="19">
        <f t="shared" si="38"/>
        <v>1495.2</v>
      </c>
      <c r="M86" s="23">
        <v>296.59</v>
      </c>
      <c r="N86" s="23">
        <v>1258.36</v>
      </c>
      <c r="O86" s="23">
        <v>389.98</v>
      </c>
      <c r="P86" s="23">
        <v>21</v>
      </c>
      <c r="Q86" s="23">
        <v>647.47</v>
      </c>
      <c r="R86" s="19">
        <f t="shared" si="39"/>
        <v>2613.4</v>
      </c>
      <c r="S86" s="19">
        <v>0</v>
      </c>
      <c r="T86" s="19">
        <f t="shared" si="40"/>
        <v>4108.6</v>
      </c>
      <c r="U86" s="19">
        <v>2948.04</v>
      </c>
      <c r="V86" s="19">
        <f t="shared" si="41"/>
        <v>1160.56</v>
      </c>
    </row>
    <row r="87" s="6" customFormat="1" ht="29" customHeight="1" spans="1:22">
      <c r="A87" s="22" t="s">
        <v>108</v>
      </c>
      <c r="B87" s="23">
        <f t="shared" si="36"/>
        <v>207.19</v>
      </c>
      <c r="C87" s="23">
        <v>94</v>
      </c>
      <c r="D87" s="23">
        <v>113.19</v>
      </c>
      <c r="E87" s="23">
        <v>93.06</v>
      </c>
      <c r="F87" s="23">
        <v>152.8</v>
      </c>
      <c r="G87" s="23">
        <f t="shared" si="37"/>
        <v>59.35</v>
      </c>
      <c r="H87" s="23"/>
      <c r="I87" s="23">
        <v>37.85</v>
      </c>
      <c r="J87" s="23">
        <v>5</v>
      </c>
      <c r="K87" s="23">
        <v>16.5</v>
      </c>
      <c r="L87" s="19">
        <f t="shared" si="38"/>
        <v>512.4</v>
      </c>
      <c r="M87" s="23">
        <v>57.65</v>
      </c>
      <c r="N87" s="23">
        <v>263.87</v>
      </c>
      <c r="O87" s="23">
        <v>87.21</v>
      </c>
      <c r="P87" s="23">
        <v>30</v>
      </c>
      <c r="Q87" s="23">
        <v>270.77</v>
      </c>
      <c r="R87" s="19">
        <f t="shared" si="39"/>
        <v>709.5</v>
      </c>
      <c r="S87" s="19">
        <v>616.65</v>
      </c>
      <c r="T87" s="19">
        <f t="shared" si="40"/>
        <v>1838.55</v>
      </c>
      <c r="U87" s="19">
        <v>1549.68</v>
      </c>
      <c r="V87" s="19">
        <f t="shared" si="41"/>
        <v>288.87</v>
      </c>
    </row>
    <row r="88" s="6" customFormat="1" ht="29" customHeight="1" spans="1:22">
      <c r="A88" s="22" t="s">
        <v>109</v>
      </c>
      <c r="B88" s="23">
        <f t="shared" si="36"/>
        <v>165.26</v>
      </c>
      <c r="C88" s="23">
        <v>79</v>
      </c>
      <c r="D88" s="23">
        <v>86.26</v>
      </c>
      <c r="E88" s="23">
        <v>35.37</v>
      </c>
      <c r="F88" s="23">
        <v>8.7</v>
      </c>
      <c r="G88" s="23">
        <f t="shared" si="37"/>
        <v>23.35</v>
      </c>
      <c r="H88" s="23"/>
      <c r="I88" s="23">
        <v>23.35</v>
      </c>
      <c r="J88" s="23"/>
      <c r="K88" s="23"/>
      <c r="L88" s="19">
        <f t="shared" si="38"/>
        <v>232.68</v>
      </c>
      <c r="M88" s="23">
        <v>58.95</v>
      </c>
      <c r="N88" s="23">
        <v>227.11</v>
      </c>
      <c r="O88" s="23">
        <v>75.84</v>
      </c>
      <c r="P88" s="23">
        <v>0</v>
      </c>
      <c r="Q88" s="23">
        <v>229.86</v>
      </c>
      <c r="R88" s="19">
        <f t="shared" si="39"/>
        <v>591.76</v>
      </c>
      <c r="S88" s="19">
        <v>276.21</v>
      </c>
      <c r="T88" s="19">
        <f t="shared" si="40"/>
        <v>1100.65</v>
      </c>
      <c r="U88" s="19">
        <v>816.38</v>
      </c>
      <c r="V88" s="19">
        <f t="shared" si="41"/>
        <v>284.27</v>
      </c>
    </row>
    <row r="89" s="6" customFormat="1" ht="29" customHeight="1" spans="1:22">
      <c r="A89" s="22" t="s">
        <v>110</v>
      </c>
      <c r="B89" s="23">
        <f t="shared" si="36"/>
        <v>215.77</v>
      </c>
      <c r="C89" s="23">
        <v>93</v>
      </c>
      <c r="D89" s="23">
        <v>122.77</v>
      </c>
      <c r="E89" s="23">
        <v>48.88</v>
      </c>
      <c r="F89" s="23">
        <v>155.5</v>
      </c>
      <c r="G89" s="23">
        <f t="shared" si="37"/>
        <v>32.82</v>
      </c>
      <c r="H89" s="23"/>
      <c r="I89" s="23">
        <v>27.82</v>
      </c>
      <c r="J89" s="23"/>
      <c r="K89" s="23">
        <v>5</v>
      </c>
      <c r="L89" s="19">
        <f t="shared" si="38"/>
        <v>452.97</v>
      </c>
      <c r="M89" s="23">
        <v>73.91</v>
      </c>
      <c r="N89" s="23">
        <v>228.91</v>
      </c>
      <c r="O89" s="23">
        <v>143.67</v>
      </c>
      <c r="P89" s="23">
        <v>0</v>
      </c>
      <c r="Q89" s="23">
        <v>301.36</v>
      </c>
      <c r="R89" s="19">
        <f t="shared" si="39"/>
        <v>747.85</v>
      </c>
      <c r="S89" s="19">
        <v>0</v>
      </c>
      <c r="T89" s="19">
        <f t="shared" si="40"/>
        <v>1200.82</v>
      </c>
      <c r="U89" s="19">
        <v>759.38</v>
      </c>
      <c r="V89" s="19">
        <f t="shared" si="41"/>
        <v>441.44</v>
      </c>
    </row>
    <row r="90" s="6" customFormat="1" ht="29" customHeight="1" spans="1:22">
      <c r="A90" s="22" t="s">
        <v>111</v>
      </c>
      <c r="B90" s="23">
        <f t="shared" si="36"/>
        <v>538.86</v>
      </c>
      <c r="C90" s="23">
        <v>321</v>
      </c>
      <c r="D90" s="23">
        <v>217.86</v>
      </c>
      <c r="E90" s="23">
        <v>92.75</v>
      </c>
      <c r="F90" s="23">
        <v>74.36</v>
      </c>
      <c r="G90" s="23">
        <f t="shared" si="37"/>
        <v>24.76</v>
      </c>
      <c r="H90" s="23">
        <v>4.4</v>
      </c>
      <c r="I90" s="23">
        <v>20.36</v>
      </c>
      <c r="J90" s="23"/>
      <c r="K90" s="23"/>
      <c r="L90" s="19">
        <f t="shared" si="38"/>
        <v>730.73</v>
      </c>
      <c r="M90" s="23">
        <v>170.04</v>
      </c>
      <c r="N90" s="23">
        <v>497.62</v>
      </c>
      <c r="O90" s="23">
        <v>210.89</v>
      </c>
      <c r="P90" s="23">
        <v>0</v>
      </c>
      <c r="Q90" s="23">
        <v>278.264940382084</v>
      </c>
      <c r="R90" s="19">
        <f t="shared" si="39"/>
        <v>1156.81494038208</v>
      </c>
      <c r="S90" s="19">
        <v>3770.54</v>
      </c>
      <c r="T90" s="19">
        <f t="shared" si="40"/>
        <v>5658.08494038208</v>
      </c>
      <c r="U90" s="19">
        <v>5091.43</v>
      </c>
      <c r="V90" s="19">
        <f t="shared" si="41"/>
        <v>566.654940382084</v>
      </c>
    </row>
    <row r="91" s="6" customFormat="1" ht="29" customHeight="1" spans="1:22">
      <c r="A91" s="22" t="s">
        <v>112</v>
      </c>
      <c r="B91" s="23">
        <f t="shared" si="36"/>
        <v>127.44</v>
      </c>
      <c r="C91" s="23">
        <v>63</v>
      </c>
      <c r="D91" s="23">
        <v>64.44</v>
      </c>
      <c r="E91" s="23">
        <v>42.66</v>
      </c>
      <c r="F91" s="23">
        <v>21.6</v>
      </c>
      <c r="G91" s="23">
        <f t="shared" si="37"/>
        <v>14.37</v>
      </c>
      <c r="H91" s="23"/>
      <c r="I91" s="23">
        <v>14.37</v>
      </c>
      <c r="J91" s="23"/>
      <c r="K91" s="23"/>
      <c r="L91" s="19">
        <f t="shared" si="38"/>
        <v>206.07</v>
      </c>
      <c r="M91" s="23">
        <v>97.53</v>
      </c>
      <c r="N91" s="23">
        <v>105.76</v>
      </c>
      <c r="O91" s="23">
        <v>60.72</v>
      </c>
      <c r="P91" s="23">
        <v>0</v>
      </c>
      <c r="Q91" s="23">
        <v>188.02</v>
      </c>
      <c r="R91" s="19">
        <f t="shared" si="39"/>
        <v>452.03</v>
      </c>
      <c r="S91" s="19">
        <v>6.42</v>
      </c>
      <c r="T91" s="19">
        <f t="shared" si="40"/>
        <v>664.52</v>
      </c>
      <c r="U91" s="19">
        <v>476.71</v>
      </c>
      <c r="V91" s="19">
        <f t="shared" si="41"/>
        <v>187.81</v>
      </c>
    </row>
    <row r="92" s="6" customFormat="1" ht="29" customHeight="1" spans="1:22">
      <c r="A92" s="22" t="s">
        <v>113</v>
      </c>
      <c r="B92" s="23">
        <f t="shared" si="36"/>
        <v>1096.47</v>
      </c>
      <c r="C92" s="23">
        <v>761</v>
      </c>
      <c r="D92" s="23">
        <v>335.47</v>
      </c>
      <c r="E92" s="23">
        <v>115.84</v>
      </c>
      <c r="F92" s="23">
        <v>102.19</v>
      </c>
      <c r="G92" s="23">
        <f t="shared" si="37"/>
        <v>24.87</v>
      </c>
      <c r="H92" s="23"/>
      <c r="I92" s="23">
        <v>17.37</v>
      </c>
      <c r="J92" s="23">
        <v>7.5</v>
      </c>
      <c r="K92" s="23"/>
      <c r="L92" s="19">
        <f t="shared" si="38"/>
        <v>1339.37</v>
      </c>
      <c r="M92" s="23">
        <v>295.18</v>
      </c>
      <c r="N92" s="23">
        <v>2088.15</v>
      </c>
      <c r="O92" s="23">
        <v>295.03</v>
      </c>
      <c r="P92" s="23">
        <v>0</v>
      </c>
      <c r="Q92" s="23">
        <v>550.14</v>
      </c>
      <c r="R92" s="19">
        <f t="shared" si="39"/>
        <v>3228.5</v>
      </c>
      <c r="S92" s="19">
        <v>5742.52</v>
      </c>
      <c r="T92" s="19">
        <f t="shared" si="40"/>
        <v>10310.39</v>
      </c>
      <c r="U92" s="19">
        <v>8889.1</v>
      </c>
      <c r="V92" s="19">
        <f t="shared" si="41"/>
        <v>1421.29</v>
      </c>
    </row>
    <row r="93" s="6" customFormat="1" ht="29" customHeight="1" spans="1:22">
      <c r="A93" s="22" t="s">
        <v>114</v>
      </c>
      <c r="B93" s="23">
        <f t="shared" si="36"/>
        <v>518.71</v>
      </c>
      <c r="C93" s="23">
        <v>347</v>
      </c>
      <c r="D93" s="23">
        <v>171.71</v>
      </c>
      <c r="E93" s="23">
        <v>118.28</v>
      </c>
      <c r="F93" s="23">
        <v>285.85</v>
      </c>
      <c r="G93" s="23">
        <f t="shared" si="37"/>
        <v>24.32</v>
      </c>
      <c r="H93" s="23"/>
      <c r="I93" s="23">
        <v>19.32</v>
      </c>
      <c r="J93" s="23">
        <v>5</v>
      </c>
      <c r="K93" s="23"/>
      <c r="L93" s="19">
        <f t="shared" si="38"/>
        <v>947.16</v>
      </c>
      <c r="M93" s="23">
        <v>141.97</v>
      </c>
      <c r="N93" s="23">
        <v>706.15</v>
      </c>
      <c r="O93" s="23">
        <v>196.35</v>
      </c>
      <c r="P93" s="23">
        <v>0</v>
      </c>
      <c r="Q93" s="23">
        <v>433.18</v>
      </c>
      <c r="R93" s="19">
        <f t="shared" si="39"/>
        <v>1477.65</v>
      </c>
      <c r="S93" s="19">
        <v>1117.67</v>
      </c>
      <c r="T93" s="19">
        <f t="shared" si="40"/>
        <v>3542.48</v>
      </c>
      <c r="U93" s="19">
        <v>2817.8</v>
      </c>
      <c r="V93" s="19">
        <f t="shared" si="41"/>
        <v>724.68</v>
      </c>
    </row>
    <row r="94" s="6" customFormat="1" ht="29" customHeight="1" spans="1:22">
      <c r="A94" s="22" t="s">
        <v>115</v>
      </c>
      <c r="B94" s="23">
        <f t="shared" si="36"/>
        <v>335.94</v>
      </c>
      <c r="C94" s="23">
        <v>169</v>
      </c>
      <c r="D94" s="23">
        <v>166.94</v>
      </c>
      <c r="E94" s="23">
        <v>119.3</v>
      </c>
      <c r="F94" s="23">
        <v>167.1</v>
      </c>
      <c r="G94" s="23">
        <f t="shared" si="37"/>
        <v>34.77</v>
      </c>
      <c r="H94" s="23">
        <v>4.4</v>
      </c>
      <c r="I94" s="23">
        <v>30.37</v>
      </c>
      <c r="J94" s="23"/>
      <c r="K94" s="23"/>
      <c r="L94" s="19">
        <f t="shared" si="38"/>
        <v>657.11</v>
      </c>
      <c r="M94" s="23">
        <v>95.53</v>
      </c>
      <c r="N94" s="23">
        <v>408.94</v>
      </c>
      <c r="O94" s="23">
        <v>141.03</v>
      </c>
      <c r="P94" s="23">
        <v>0</v>
      </c>
      <c r="Q94" s="23">
        <v>409.53</v>
      </c>
      <c r="R94" s="19">
        <f t="shared" si="39"/>
        <v>1055.03</v>
      </c>
      <c r="S94" s="19">
        <v>261.89</v>
      </c>
      <c r="T94" s="19">
        <f t="shared" si="40"/>
        <v>1974.03</v>
      </c>
      <c r="U94" s="19">
        <v>1492.39</v>
      </c>
      <c r="V94" s="19">
        <f t="shared" si="41"/>
        <v>481.64</v>
      </c>
    </row>
    <row r="95" s="6" customFormat="1" ht="29" customHeight="1" spans="1:22">
      <c r="A95" s="22" t="s">
        <v>116</v>
      </c>
      <c r="B95" s="23">
        <f t="shared" si="36"/>
        <v>193.85</v>
      </c>
      <c r="C95" s="23">
        <v>113</v>
      </c>
      <c r="D95" s="23">
        <v>80.85</v>
      </c>
      <c r="E95" s="23">
        <v>54.84</v>
      </c>
      <c r="F95" s="23">
        <v>22.2</v>
      </c>
      <c r="G95" s="23">
        <f t="shared" si="37"/>
        <v>20.36</v>
      </c>
      <c r="H95" s="23"/>
      <c r="I95" s="23">
        <v>20.36</v>
      </c>
      <c r="J95" s="23"/>
      <c r="K95" s="23"/>
      <c r="L95" s="19">
        <f t="shared" si="38"/>
        <v>291.25</v>
      </c>
      <c r="M95" s="23">
        <v>60.52</v>
      </c>
      <c r="N95" s="23">
        <v>496.54</v>
      </c>
      <c r="O95" s="23">
        <v>91.45</v>
      </c>
      <c r="P95" s="23">
        <v>0</v>
      </c>
      <c r="Q95" s="23">
        <v>281.17</v>
      </c>
      <c r="R95" s="19">
        <f t="shared" si="39"/>
        <v>929.68</v>
      </c>
      <c r="S95" s="19">
        <v>334.02</v>
      </c>
      <c r="T95" s="19">
        <f t="shared" si="40"/>
        <v>1554.95</v>
      </c>
      <c r="U95" s="19">
        <v>1172.83</v>
      </c>
      <c r="V95" s="19">
        <f t="shared" si="41"/>
        <v>382.12</v>
      </c>
    </row>
    <row r="96" s="6" customFormat="1" ht="29" customHeight="1" spans="1:22">
      <c r="A96" s="22" t="s">
        <v>117</v>
      </c>
      <c r="B96" s="23">
        <f t="shared" si="36"/>
        <v>448.55</v>
      </c>
      <c r="C96" s="23">
        <v>306</v>
      </c>
      <c r="D96" s="23">
        <v>142.55</v>
      </c>
      <c r="E96" s="23">
        <v>59.47</v>
      </c>
      <c r="F96" s="23">
        <v>132.67</v>
      </c>
      <c r="G96" s="23">
        <f t="shared" si="37"/>
        <v>26.76</v>
      </c>
      <c r="H96" s="23">
        <v>4.4</v>
      </c>
      <c r="I96" s="23">
        <v>22.36</v>
      </c>
      <c r="J96" s="23"/>
      <c r="K96" s="23"/>
      <c r="L96" s="19">
        <f t="shared" si="38"/>
        <v>667.45</v>
      </c>
      <c r="M96" s="23">
        <v>242.61</v>
      </c>
      <c r="N96" s="23">
        <v>464.33</v>
      </c>
      <c r="O96" s="23">
        <v>142.04</v>
      </c>
      <c r="P96" s="23">
        <v>0</v>
      </c>
      <c r="Q96" s="23">
        <v>323.49</v>
      </c>
      <c r="R96" s="19">
        <f t="shared" si="39"/>
        <v>1172.47</v>
      </c>
      <c r="S96" s="19">
        <v>205.55</v>
      </c>
      <c r="T96" s="19">
        <f t="shared" si="40"/>
        <v>2045.47</v>
      </c>
      <c r="U96" s="19">
        <v>1590.86</v>
      </c>
      <c r="V96" s="19">
        <f t="shared" si="41"/>
        <v>454.61</v>
      </c>
    </row>
    <row r="97" s="6" customFormat="1" ht="29" customHeight="1" spans="1:22">
      <c r="A97" s="22" t="s">
        <v>118</v>
      </c>
      <c r="B97" s="23">
        <f t="shared" si="36"/>
        <v>542.27</v>
      </c>
      <c r="C97" s="23">
        <v>288</v>
      </c>
      <c r="D97" s="23">
        <v>254.27</v>
      </c>
      <c r="E97" s="23">
        <v>123.06</v>
      </c>
      <c r="F97" s="23">
        <v>17.7</v>
      </c>
      <c r="G97" s="23">
        <f t="shared" si="37"/>
        <v>26.34</v>
      </c>
      <c r="H97" s="23"/>
      <c r="I97" s="23">
        <v>21.34</v>
      </c>
      <c r="J97" s="23"/>
      <c r="K97" s="23">
        <v>5</v>
      </c>
      <c r="L97" s="19">
        <f t="shared" si="38"/>
        <v>709.37</v>
      </c>
      <c r="M97" s="23">
        <v>177.9</v>
      </c>
      <c r="N97" s="23">
        <v>382.98</v>
      </c>
      <c r="O97" s="23">
        <v>148.77</v>
      </c>
      <c r="P97" s="23">
        <v>0</v>
      </c>
      <c r="Q97" s="23">
        <v>340.3</v>
      </c>
      <c r="R97" s="19">
        <f t="shared" si="39"/>
        <v>1049.95</v>
      </c>
      <c r="S97" s="19">
        <v>86.72</v>
      </c>
      <c r="T97" s="19">
        <f t="shared" si="40"/>
        <v>1846.04</v>
      </c>
      <c r="U97" s="19">
        <v>1297.36</v>
      </c>
      <c r="V97" s="19">
        <f t="shared" si="41"/>
        <v>548.68</v>
      </c>
    </row>
    <row r="98" s="6" customFormat="1" ht="29" customHeight="1" spans="1:22">
      <c r="A98" s="22" t="s">
        <v>119</v>
      </c>
      <c r="B98" s="23">
        <f t="shared" si="36"/>
        <v>302.59</v>
      </c>
      <c r="C98" s="23">
        <v>135</v>
      </c>
      <c r="D98" s="23">
        <v>167.59</v>
      </c>
      <c r="E98" s="23">
        <v>77.4</v>
      </c>
      <c r="F98" s="23">
        <v>58.5</v>
      </c>
      <c r="G98" s="23">
        <f t="shared" si="37"/>
        <v>27.38</v>
      </c>
      <c r="H98" s="23"/>
      <c r="I98" s="23">
        <v>27.38</v>
      </c>
      <c r="J98" s="23"/>
      <c r="K98" s="23"/>
      <c r="L98" s="19">
        <f t="shared" si="38"/>
        <v>465.87</v>
      </c>
      <c r="M98" s="23">
        <v>101.9</v>
      </c>
      <c r="N98" s="23">
        <v>187.19</v>
      </c>
      <c r="O98" s="23">
        <v>138.19</v>
      </c>
      <c r="P98" s="23">
        <v>7</v>
      </c>
      <c r="Q98" s="23">
        <v>365.05</v>
      </c>
      <c r="R98" s="19">
        <f t="shared" si="39"/>
        <v>799.33</v>
      </c>
      <c r="S98" s="19">
        <v>112.41</v>
      </c>
      <c r="T98" s="19">
        <f t="shared" si="40"/>
        <v>1377.61</v>
      </c>
      <c r="U98" s="19">
        <v>1068.18</v>
      </c>
      <c r="V98" s="19">
        <f t="shared" si="41"/>
        <v>309.43</v>
      </c>
    </row>
    <row r="99" s="6" customFormat="1" ht="29" customHeight="1" spans="1:22">
      <c r="A99" s="22" t="s">
        <v>120</v>
      </c>
      <c r="B99" s="23">
        <f t="shared" si="36"/>
        <v>239.36</v>
      </c>
      <c r="C99" s="23">
        <v>152</v>
      </c>
      <c r="D99" s="23">
        <v>87.36</v>
      </c>
      <c r="E99" s="23">
        <v>65.47</v>
      </c>
      <c r="F99" s="23">
        <v>135.23</v>
      </c>
      <c r="G99" s="23">
        <f t="shared" si="37"/>
        <v>41.33</v>
      </c>
      <c r="H99" s="23"/>
      <c r="I99" s="23">
        <v>31.33</v>
      </c>
      <c r="J99" s="23">
        <v>5</v>
      </c>
      <c r="K99" s="23">
        <v>5</v>
      </c>
      <c r="L99" s="19">
        <f t="shared" si="38"/>
        <v>481.39</v>
      </c>
      <c r="M99" s="23">
        <v>98.56</v>
      </c>
      <c r="N99" s="23">
        <v>269.46</v>
      </c>
      <c r="O99" s="23">
        <v>108.59</v>
      </c>
      <c r="P99" s="23">
        <v>14</v>
      </c>
      <c r="Q99" s="23">
        <v>307.54</v>
      </c>
      <c r="R99" s="19">
        <f t="shared" si="39"/>
        <v>798.15</v>
      </c>
      <c r="S99" s="19">
        <v>38.54</v>
      </c>
      <c r="T99" s="19">
        <f t="shared" si="40"/>
        <v>1318.08</v>
      </c>
      <c r="U99" s="19">
        <v>916.02</v>
      </c>
      <c r="V99" s="19">
        <f t="shared" si="41"/>
        <v>402.06</v>
      </c>
    </row>
    <row r="100" s="6" customFormat="1" ht="29" customHeight="1" spans="1:22">
      <c r="A100" s="22" t="s">
        <v>121</v>
      </c>
      <c r="B100" s="23">
        <f t="shared" si="36"/>
        <v>193.26</v>
      </c>
      <c r="C100" s="23">
        <v>145</v>
      </c>
      <c r="D100" s="23">
        <v>48.26</v>
      </c>
      <c r="E100" s="23">
        <v>54.42</v>
      </c>
      <c r="F100" s="23">
        <v>24.3</v>
      </c>
      <c r="G100" s="23">
        <f t="shared" si="37"/>
        <v>29.38</v>
      </c>
      <c r="H100" s="23"/>
      <c r="I100" s="23">
        <v>24.38</v>
      </c>
      <c r="J100" s="23">
        <v>5</v>
      </c>
      <c r="K100" s="23"/>
      <c r="L100" s="19">
        <f t="shared" si="38"/>
        <v>301.36</v>
      </c>
      <c r="M100" s="23">
        <v>64.99</v>
      </c>
      <c r="N100" s="23">
        <v>172.69</v>
      </c>
      <c r="O100" s="23">
        <v>61.09</v>
      </c>
      <c r="P100" s="23">
        <v>0</v>
      </c>
      <c r="Q100" s="23">
        <v>354.82</v>
      </c>
      <c r="R100" s="19">
        <f t="shared" si="39"/>
        <v>653.59</v>
      </c>
      <c r="S100" s="19">
        <v>25.69</v>
      </c>
      <c r="T100" s="19">
        <f t="shared" si="40"/>
        <v>980.64</v>
      </c>
      <c r="U100" s="19">
        <v>808.11</v>
      </c>
      <c r="V100" s="19">
        <f t="shared" si="41"/>
        <v>172.53</v>
      </c>
    </row>
    <row r="101" s="6" customFormat="1" ht="29" customHeight="1" spans="1:22">
      <c r="A101" s="22" t="s">
        <v>122</v>
      </c>
      <c r="B101" s="23">
        <f t="shared" si="36"/>
        <v>382.85</v>
      </c>
      <c r="C101" s="23">
        <v>223</v>
      </c>
      <c r="D101" s="23">
        <v>159.85</v>
      </c>
      <c r="E101" s="23">
        <v>65.47</v>
      </c>
      <c r="F101" s="23">
        <v>19.7</v>
      </c>
      <c r="G101" s="23">
        <f t="shared" si="37"/>
        <v>31.34</v>
      </c>
      <c r="H101" s="23"/>
      <c r="I101" s="23">
        <v>21.34</v>
      </c>
      <c r="J101" s="23">
        <v>5</v>
      </c>
      <c r="K101" s="23">
        <v>5</v>
      </c>
      <c r="L101" s="19">
        <f t="shared" si="38"/>
        <v>499.36</v>
      </c>
      <c r="M101" s="23">
        <v>177.39</v>
      </c>
      <c r="N101" s="23">
        <v>186.68</v>
      </c>
      <c r="O101" s="23">
        <v>84.58</v>
      </c>
      <c r="P101" s="23">
        <v>0</v>
      </c>
      <c r="Q101" s="23">
        <v>215.93</v>
      </c>
      <c r="R101" s="19">
        <f t="shared" si="39"/>
        <v>664.58</v>
      </c>
      <c r="S101" s="19">
        <v>28.91</v>
      </c>
      <c r="T101" s="19">
        <f t="shared" si="40"/>
        <v>1192.85</v>
      </c>
      <c r="U101" s="19">
        <v>839.26</v>
      </c>
      <c r="V101" s="19">
        <f t="shared" si="41"/>
        <v>353.59</v>
      </c>
    </row>
    <row r="102" s="6" customFormat="1" ht="29" customHeight="1" spans="1:22">
      <c r="A102" s="22" t="s">
        <v>123</v>
      </c>
      <c r="B102" s="23">
        <f t="shared" si="36"/>
        <v>167.01</v>
      </c>
      <c r="C102" s="23">
        <v>73</v>
      </c>
      <c r="D102" s="23">
        <v>94.01</v>
      </c>
      <c r="E102" s="23">
        <v>9.26</v>
      </c>
      <c r="F102" s="23">
        <v>17.4</v>
      </c>
      <c r="G102" s="23">
        <f t="shared" si="37"/>
        <v>18.33</v>
      </c>
      <c r="H102" s="23"/>
      <c r="I102" s="23">
        <v>18.33</v>
      </c>
      <c r="J102" s="23"/>
      <c r="K102" s="23"/>
      <c r="L102" s="19">
        <f t="shared" si="38"/>
        <v>212</v>
      </c>
      <c r="M102" s="23">
        <v>75.05</v>
      </c>
      <c r="N102" s="23">
        <v>103.34</v>
      </c>
      <c r="O102" s="23">
        <v>54.82</v>
      </c>
      <c r="P102" s="23">
        <v>0</v>
      </c>
      <c r="Q102" s="23">
        <v>259.9</v>
      </c>
      <c r="R102" s="19">
        <f t="shared" si="39"/>
        <v>493.11</v>
      </c>
      <c r="S102" s="19">
        <v>125.26</v>
      </c>
      <c r="T102" s="19">
        <f t="shared" si="40"/>
        <v>830.37</v>
      </c>
      <c r="U102" s="19">
        <v>691.66</v>
      </c>
      <c r="V102" s="19">
        <f t="shared" si="41"/>
        <v>138.71</v>
      </c>
    </row>
    <row r="103" s="6" customFormat="1" ht="29" customHeight="1" spans="1:22">
      <c r="A103" s="45" t="s">
        <v>124</v>
      </c>
      <c r="B103" s="23">
        <f t="shared" si="36"/>
        <v>9</v>
      </c>
      <c r="C103" s="23">
        <v>9</v>
      </c>
      <c r="D103" s="23">
        <v>0</v>
      </c>
      <c r="E103" s="23">
        <v>0.38</v>
      </c>
      <c r="F103" s="23">
        <v>0</v>
      </c>
      <c r="G103" s="23">
        <f t="shared" si="37"/>
        <v>0</v>
      </c>
      <c r="H103" s="23"/>
      <c r="I103" s="23"/>
      <c r="J103" s="23"/>
      <c r="K103" s="23"/>
      <c r="L103" s="19">
        <f t="shared" si="38"/>
        <v>9.38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19">
        <f t="shared" si="39"/>
        <v>0</v>
      </c>
      <c r="S103" s="19">
        <v>0</v>
      </c>
      <c r="T103" s="19">
        <f t="shared" si="40"/>
        <v>9.38</v>
      </c>
      <c r="U103" s="19">
        <v>7.49</v>
      </c>
      <c r="V103" s="19">
        <f t="shared" si="41"/>
        <v>1.89</v>
      </c>
    </row>
    <row r="104" s="1" customFormat="1" ht="29" customHeight="1" spans="1:22">
      <c r="A104" s="25" t="s">
        <v>125</v>
      </c>
      <c r="B104" s="19">
        <f>SUM(B105:B161)</f>
        <v>3095</v>
      </c>
      <c r="C104" s="19">
        <f>SUM(C105:C161)</f>
        <v>3095</v>
      </c>
      <c r="D104" s="19">
        <f>SUM(D105:D161)</f>
        <v>0</v>
      </c>
      <c r="E104" s="19">
        <f t="shared" ref="E104:L104" si="42">SUM(E105:E161)</f>
        <v>704.34</v>
      </c>
      <c r="F104" s="19">
        <f t="shared" si="42"/>
        <v>400.27</v>
      </c>
      <c r="G104" s="19">
        <f t="shared" si="42"/>
        <v>96.4</v>
      </c>
      <c r="H104" s="19">
        <f t="shared" si="42"/>
        <v>0</v>
      </c>
      <c r="I104" s="19">
        <f t="shared" si="42"/>
        <v>0</v>
      </c>
      <c r="J104" s="19">
        <f t="shared" si="42"/>
        <v>35</v>
      </c>
      <c r="K104" s="19">
        <f t="shared" si="42"/>
        <v>61.4</v>
      </c>
      <c r="L104" s="19">
        <f t="shared" si="38"/>
        <v>4296.01</v>
      </c>
      <c r="M104" s="19">
        <f t="shared" ref="M104:V104" si="43">SUM(M105:M161)</f>
        <v>366.42</v>
      </c>
      <c r="N104" s="19">
        <f t="shared" si="43"/>
        <v>4057.36</v>
      </c>
      <c r="O104" s="19">
        <f t="shared" si="43"/>
        <v>1514.1</v>
      </c>
      <c r="P104" s="19">
        <f t="shared" si="43"/>
        <v>44</v>
      </c>
      <c r="Q104" s="19">
        <f t="shared" si="43"/>
        <v>1925.3</v>
      </c>
      <c r="R104" s="19">
        <f t="shared" si="43"/>
        <v>7907.18</v>
      </c>
      <c r="S104" s="19">
        <f t="shared" si="43"/>
        <v>3861.95</v>
      </c>
      <c r="T104" s="19">
        <f t="shared" si="43"/>
        <v>16065.14</v>
      </c>
      <c r="U104" s="19">
        <f t="shared" si="43"/>
        <v>13100.87</v>
      </c>
      <c r="V104" s="19">
        <f t="shared" si="43"/>
        <v>2964.27</v>
      </c>
    </row>
    <row r="105" s="6" customFormat="1" ht="29" customHeight="1" spans="1:22">
      <c r="A105" s="46" t="s">
        <v>126</v>
      </c>
      <c r="B105" s="23">
        <f t="shared" ref="B105:B161" si="44">C105+D105</f>
        <v>10</v>
      </c>
      <c r="C105" s="23">
        <v>10</v>
      </c>
      <c r="D105" s="23"/>
      <c r="E105" s="23">
        <v>1.04</v>
      </c>
      <c r="F105" s="23">
        <v>0</v>
      </c>
      <c r="G105" s="23">
        <f t="shared" ref="G105:G161" si="45">SUM(H105:K105)</f>
        <v>0</v>
      </c>
      <c r="H105" s="23"/>
      <c r="I105" s="23"/>
      <c r="J105" s="23"/>
      <c r="K105" s="23"/>
      <c r="L105" s="19">
        <f t="shared" si="38"/>
        <v>11.04</v>
      </c>
      <c r="M105" s="23">
        <v>0.35</v>
      </c>
      <c r="N105" s="23">
        <v>5.92</v>
      </c>
      <c r="O105" s="23">
        <v>37.5</v>
      </c>
      <c r="P105" s="23">
        <v>0</v>
      </c>
      <c r="Q105" s="23">
        <v>19.75</v>
      </c>
      <c r="R105" s="19">
        <f t="shared" ref="R105:R161" si="46">SUM(M105:Q105)</f>
        <v>63.52</v>
      </c>
      <c r="S105" s="19">
        <v>25.69</v>
      </c>
      <c r="T105" s="19">
        <f t="shared" ref="T105:T161" si="47">L105+R105+S105</f>
        <v>100.25</v>
      </c>
      <c r="U105" s="19">
        <v>83.51</v>
      </c>
      <c r="V105" s="19">
        <f t="shared" ref="V105:V161" si="48">T105-U105</f>
        <v>16.74</v>
      </c>
    </row>
    <row r="106" s="6" customFormat="1" ht="29" customHeight="1" spans="1:22">
      <c r="A106" s="46" t="s">
        <v>127</v>
      </c>
      <c r="B106" s="23">
        <f t="shared" si="44"/>
        <v>32</v>
      </c>
      <c r="C106" s="23">
        <v>32</v>
      </c>
      <c r="D106" s="23"/>
      <c r="E106" s="23">
        <v>8.8</v>
      </c>
      <c r="F106" s="23">
        <v>5.59</v>
      </c>
      <c r="G106" s="23">
        <f t="shared" si="45"/>
        <v>0</v>
      </c>
      <c r="H106" s="23"/>
      <c r="I106" s="23"/>
      <c r="J106" s="23"/>
      <c r="K106" s="23"/>
      <c r="L106" s="19">
        <f t="shared" si="38"/>
        <v>46.39</v>
      </c>
      <c r="M106" s="23">
        <v>3.05</v>
      </c>
      <c r="N106" s="23">
        <v>49.19</v>
      </c>
      <c r="O106" s="23">
        <v>33.74</v>
      </c>
      <c r="P106" s="23">
        <v>0</v>
      </c>
      <c r="Q106" s="23">
        <v>42.15</v>
      </c>
      <c r="R106" s="19">
        <f t="shared" si="46"/>
        <v>128.13</v>
      </c>
      <c r="S106" s="19">
        <v>0</v>
      </c>
      <c r="T106" s="19">
        <f t="shared" si="47"/>
        <v>174.52</v>
      </c>
      <c r="U106" s="19">
        <v>137.22</v>
      </c>
      <c r="V106" s="19">
        <f t="shared" si="48"/>
        <v>37.3</v>
      </c>
    </row>
    <row r="107" s="6" customFormat="1" ht="29" customHeight="1" spans="1:22">
      <c r="A107" s="46" t="s">
        <v>128</v>
      </c>
      <c r="B107" s="23">
        <f t="shared" si="44"/>
        <v>27</v>
      </c>
      <c r="C107" s="23">
        <v>27</v>
      </c>
      <c r="D107" s="23"/>
      <c r="E107" s="23">
        <v>8.4</v>
      </c>
      <c r="F107" s="23">
        <v>15.1</v>
      </c>
      <c r="G107" s="23">
        <f t="shared" si="45"/>
        <v>0</v>
      </c>
      <c r="H107" s="23"/>
      <c r="I107" s="23"/>
      <c r="J107" s="23"/>
      <c r="K107" s="23"/>
      <c r="L107" s="19">
        <f t="shared" si="38"/>
        <v>50.5</v>
      </c>
      <c r="M107" s="23">
        <v>20.58</v>
      </c>
      <c r="N107" s="23">
        <v>18.41</v>
      </c>
      <c r="O107" s="23">
        <v>22.89</v>
      </c>
      <c r="P107" s="23">
        <v>0</v>
      </c>
      <c r="Q107" s="23">
        <v>41.95</v>
      </c>
      <c r="R107" s="19">
        <f t="shared" si="46"/>
        <v>103.83</v>
      </c>
      <c r="S107" s="19">
        <v>86.72</v>
      </c>
      <c r="T107" s="19">
        <f t="shared" si="47"/>
        <v>241.05</v>
      </c>
      <c r="U107" s="19">
        <v>212.81</v>
      </c>
      <c r="V107" s="19">
        <f t="shared" si="48"/>
        <v>28.24</v>
      </c>
    </row>
    <row r="108" s="6" customFormat="1" ht="29" customHeight="1" spans="1:22">
      <c r="A108" s="46" t="s">
        <v>129</v>
      </c>
      <c r="B108" s="23">
        <f t="shared" si="44"/>
        <v>17</v>
      </c>
      <c r="C108" s="23">
        <v>17</v>
      </c>
      <c r="D108" s="23"/>
      <c r="E108" s="23">
        <v>4.4</v>
      </c>
      <c r="F108" s="23">
        <v>0</v>
      </c>
      <c r="G108" s="23">
        <f t="shared" si="45"/>
        <v>0</v>
      </c>
      <c r="H108" s="23"/>
      <c r="I108" s="23"/>
      <c r="J108" s="23"/>
      <c r="K108" s="23"/>
      <c r="L108" s="19">
        <f t="shared" si="38"/>
        <v>21.4</v>
      </c>
      <c r="M108" s="23">
        <v>1.35</v>
      </c>
      <c r="N108" s="23">
        <v>22.36</v>
      </c>
      <c r="O108" s="23">
        <v>15.58</v>
      </c>
      <c r="P108" s="23">
        <v>7</v>
      </c>
      <c r="Q108" s="23">
        <v>22.02</v>
      </c>
      <c r="R108" s="19">
        <f t="shared" si="46"/>
        <v>68.31</v>
      </c>
      <c r="S108" s="19">
        <v>38.54</v>
      </c>
      <c r="T108" s="19">
        <f t="shared" si="47"/>
        <v>128.25</v>
      </c>
      <c r="U108" s="19">
        <v>101.45</v>
      </c>
      <c r="V108" s="19">
        <f t="shared" si="48"/>
        <v>26.8</v>
      </c>
    </row>
    <row r="109" s="6" customFormat="1" ht="29" customHeight="1" spans="1:22">
      <c r="A109" s="46" t="s">
        <v>130</v>
      </c>
      <c r="B109" s="23">
        <f t="shared" si="44"/>
        <v>20</v>
      </c>
      <c r="C109" s="23">
        <v>20</v>
      </c>
      <c r="D109" s="23"/>
      <c r="E109" s="23">
        <v>4.4</v>
      </c>
      <c r="F109" s="23">
        <v>0</v>
      </c>
      <c r="G109" s="23">
        <f t="shared" si="45"/>
        <v>0</v>
      </c>
      <c r="H109" s="23"/>
      <c r="I109" s="23"/>
      <c r="J109" s="23"/>
      <c r="K109" s="23"/>
      <c r="L109" s="19">
        <f t="shared" si="38"/>
        <v>24.4</v>
      </c>
      <c r="M109" s="23">
        <v>3.05</v>
      </c>
      <c r="N109" s="23">
        <v>34.52</v>
      </c>
      <c r="O109" s="23">
        <v>10.92</v>
      </c>
      <c r="P109" s="23">
        <v>0</v>
      </c>
      <c r="Q109" s="23">
        <v>23.33</v>
      </c>
      <c r="R109" s="19">
        <f t="shared" si="46"/>
        <v>71.82</v>
      </c>
      <c r="S109" s="19">
        <v>0</v>
      </c>
      <c r="T109" s="19">
        <f t="shared" si="47"/>
        <v>96.22</v>
      </c>
      <c r="U109" s="19">
        <v>81.15</v>
      </c>
      <c r="V109" s="19">
        <f t="shared" si="48"/>
        <v>15.07</v>
      </c>
    </row>
    <row r="110" s="6" customFormat="1" ht="29" customHeight="1" spans="1:22">
      <c r="A110" s="46" t="s">
        <v>131</v>
      </c>
      <c r="B110" s="23">
        <f t="shared" si="44"/>
        <v>31</v>
      </c>
      <c r="C110" s="23">
        <v>31</v>
      </c>
      <c r="D110" s="23"/>
      <c r="E110" s="23">
        <v>9.2</v>
      </c>
      <c r="F110" s="23">
        <v>9</v>
      </c>
      <c r="G110" s="23">
        <f t="shared" si="45"/>
        <v>0</v>
      </c>
      <c r="H110" s="23"/>
      <c r="I110" s="23"/>
      <c r="J110" s="23"/>
      <c r="K110" s="23"/>
      <c r="L110" s="19">
        <f t="shared" si="38"/>
        <v>49.2</v>
      </c>
      <c r="M110" s="23">
        <v>2.75</v>
      </c>
      <c r="N110" s="23">
        <v>28.17</v>
      </c>
      <c r="O110" s="23">
        <v>13.15</v>
      </c>
      <c r="P110" s="23">
        <v>7</v>
      </c>
      <c r="Q110" s="23">
        <v>26.03</v>
      </c>
      <c r="R110" s="19">
        <f t="shared" si="46"/>
        <v>77.1</v>
      </c>
      <c r="S110" s="19">
        <v>0</v>
      </c>
      <c r="T110" s="19">
        <f t="shared" si="47"/>
        <v>126.3</v>
      </c>
      <c r="U110" s="19">
        <v>100.95</v>
      </c>
      <c r="V110" s="19">
        <f t="shared" si="48"/>
        <v>25.35</v>
      </c>
    </row>
    <row r="111" s="6" customFormat="1" ht="29" customHeight="1" spans="1:22">
      <c r="A111" s="46" t="s">
        <v>132</v>
      </c>
      <c r="B111" s="23">
        <f t="shared" si="44"/>
        <v>17</v>
      </c>
      <c r="C111" s="23">
        <v>17</v>
      </c>
      <c r="D111" s="23"/>
      <c r="E111" s="23">
        <v>4.6</v>
      </c>
      <c r="F111" s="23">
        <v>0</v>
      </c>
      <c r="G111" s="23">
        <f t="shared" si="45"/>
        <v>0</v>
      </c>
      <c r="H111" s="23"/>
      <c r="I111" s="23"/>
      <c r="J111" s="23"/>
      <c r="K111" s="23"/>
      <c r="L111" s="19">
        <f t="shared" si="38"/>
        <v>21.6</v>
      </c>
      <c r="M111" s="23">
        <v>1.8</v>
      </c>
      <c r="N111" s="23">
        <v>17.26</v>
      </c>
      <c r="O111" s="23">
        <v>12.8</v>
      </c>
      <c r="P111" s="23">
        <v>0</v>
      </c>
      <c r="Q111" s="23">
        <v>20.81</v>
      </c>
      <c r="R111" s="19">
        <f t="shared" si="46"/>
        <v>52.67</v>
      </c>
      <c r="S111" s="19">
        <v>0</v>
      </c>
      <c r="T111" s="19">
        <f t="shared" si="47"/>
        <v>74.27</v>
      </c>
      <c r="U111" s="19">
        <v>58.58</v>
      </c>
      <c r="V111" s="19">
        <f t="shared" si="48"/>
        <v>15.69</v>
      </c>
    </row>
    <row r="112" s="6" customFormat="1" ht="29" customHeight="1" spans="1:22">
      <c r="A112" s="46" t="s">
        <v>133</v>
      </c>
      <c r="B112" s="23">
        <f t="shared" si="44"/>
        <v>21</v>
      </c>
      <c r="C112" s="23">
        <v>21</v>
      </c>
      <c r="D112" s="23"/>
      <c r="E112" s="23">
        <v>5.4</v>
      </c>
      <c r="F112" s="23">
        <v>9.16</v>
      </c>
      <c r="G112" s="23">
        <f t="shared" si="45"/>
        <v>0</v>
      </c>
      <c r="H112" s="23"/>
      <c r="I112" s="23"/>
      <c r="J112" s="23"/>
      <c r="K112" s="23"/>
      <c r="L112" s="19">
        <f t="shared" si="38"/>
        <v>35.56</v>
      </c>
      <c r="M112" s="23">
        <v>1.45</v>
      </c>
      <c r="N112" s="23">
        <v>15.08</v>
      </c>
      <c r="O112" s="23">
        <v>45.53</v>
      </c>
      <c r="P112" s="23">
        <v>0</v>
      </c>
      <c r="Q112" s="23">
        <v>22.32</v>
      </c>
      <c r="R112" s="19">
        <f t="shared" si="46"/>
        <v>84.38</v>
      </c>
      <c r="S112" s="19">
        <v>0</v>
      </c>
      <c r="T112" s="19">
        <f t="shared" si="47"/>
        <v>119.94</v>
      </c>
      <c r="U112" s="19">
        <v>62.14</v>
      </c>
      <c r="V112" s="19">
        <f t="shared" si="48"/>
        <v>57.8</v>
      </c>
    </row>
    <row r="113" s="6" customFormat="1" ht="29" customHeight="1" spans="1:22">
      <c r="A113" s="46" t="s">
        <v>134</v>
      </c>
      <c r="B113" s="23">
        <f t="shared" si="44"/>
        <v>23</v>
      </c>
      <c r="C113" s="23">
        <v>23</v>
      </c>
      <c r="D113" s="23"/>
      <c r="E113" s="23">
        <v>6.36</v>
      </c>
      <c r="F113" s="23">
        <v>0</v>
      </c>
      <c r="G113" s="23">
        <f t="shared" si="45"/>
        <v>0</v>
      </c>
      <c r="H113" s="23"/>
      <c r="I113" s="23"/>
      <c r="J113" s="23"/>
      <c r="K113" s="23"/>
      <c r="L113" s="19">
        <f t="shared" si="38"/>
        <v>29.36</v>
      </c>
      <c r="M113" s="23">
        <v>2.8</v>
      </c>
      <c r="N113" s="23">
        <v>24.98</v>
      </c>
      <c r="O113" s="23">
        <v>8.51</v>
      </c>
      <c r="P113" s="23">
        <v>0</v>
      </c>
      <c r="Q113" s="23">
        <v>52.4</v>
      </c>
      <c r="R113" s="19">
        <f t="shared" si="46"/>
        <v>88.69</v>
      </c>
      <c r="S113" s="19">
        <v>0</v>
      </c>
      <c r="T113" s="19">
        <f t="shared" si="47"/>
        <v>118.05</v>
      </c>
      <c r="U113" s="19">
        <v>79.02</v>
      </c>
      <c r="V113" s="19">
        <f t="shared" si="48"/>
        <v>39.03</v>
      </c>
    </row>
    <row r="114" s="6" customFormat="1" ht="29" customHeight="1" spans="1:22">
      <c r="A114" s="46" t="s">
        <v>135</v>
      </c>
      <c r="B114" s="23">
        <f t="shared" si="44"/>
        <v>27</v>
      </c>
      <c r="C114" s="23">
        <v>27</v>
      </c>
      <c r="D114" s="23"/>
      <c r="E114" s="23">
        <v>5.45</v>
      </c>
      <c r="F114" s="23">
        <v>5</v>
      </c>
      <c r="G114" s="23">
        <f t="shared" si="45"/>
        <v>0</v>
      </c>
      <c r="H114" s="23"/>
      <c r="I114" s="23"/>
      <c r="J114" s="23"/>
      <c r="K114" s="23"/>
      <c r="L114" s="19">
        <f t="shared" si="38"/>
        <v>37.45</v>
      </c>
      <c r="M114" s="23">
        <v>3</v>
      </c>
      <c r="N114" s="23">
        <v>74.76</v>
      </c>
      <c r="O114" s="23">
        <v>9.62</v>
      </c>
      <c r="P114" s="23">
        <v>0</v>
      </c>
      <c r="Q114" s="23">
        <v>28.14</v>
      </c>
      <c r="R114" s="19">
        <f t="shared" si="46"/>
        <v>115.52</v>
      </c>
      <c r="S114" s="19">
        <v>0</v>
      </c>
      <c r="T114" s="19">
        <f t="shared" si="47"/>
        <v>152.97</v>
      </c>
      <c r="U114" s="19">
        <v>110.93</v>
      </c>
      <c r="V114" s="19">
        <f t="shared" si="48"/>
        <v>42.04</v>
      </c>
    </row>
    <row r="115" s="6" customFormat="1" ht="29" customHeight="1" spans="1:22">
      <c r="A115" s="46" t="s">
        <v>136</v>
      </c>
      <c r="B115" s="23">
        <f t="shared" si="44"/>
        <v>42</v>
      </c>
      <c r="C115" s="23">
        <v>42</v>
      </c>
      <c r="D115" s="23"/>
      <c r="E115" s="23">
        <v>11.9</v>
      </c>
      <c r="F115" s="23">
        <v>8.5</v>
      </c>
      <c r="G115" s="23">
        <f t="shared" si="45"/>
        <v>0</v>
      </c>
      <c r="H115" s="23"/>
      <c r="I115" s="23"/>
      <c r="J115" s="23"/>
      <c r="K115" s="23"/>
      <c r="L115" s="19">
        <f t="shared" si="38"/>
        <v>62.4</v>
      </c>
      <c r="M115" s="23">
        <v>4.4</v>
      </c>
      <c r="N115" s="23">
        <v>25.83</v>
      </c>
      <c r="O115" s="23">
        <v>24.57</v>
      </c>
      <c r="P115" s="23">
        <v>0</v>
      </c>
      <c r="Q115" s="23">
        <v>48.34</v>
      </c>
      <c r="R115" s="19">
        <f t="shared" si="46"/>
        <v>103.14</v>
      </c>
      <c r="S115" s="19">
        <v>674.46</v>
      </c>
      <c r="T115" s="19">
        <f t="shared" si="47"/>
        <v>840</v>
      </c>
      <c r="U115" s="19">
        <v>814.1</v>
      </c>
      <c r="V115" s="19">
        <f t="shared" si="48"/>
        <v>25.9</v>
      </c>
    </row>
    <row r="116" s="6" customFormat="1" ht="29" customHeight="1" spans="1:22">
      <c r="A116" s="46" t="s">
        <v>137</v>
      </c>
      <c r="B116" s="23">
        <f t="shared" si="44"/>
        <v>37</v>
      </c>
      <c r="C116" s="23">
        <v>37</v>
      </c>
      <c r="D116" s="23"/>
      <c r="E116" s="23">
        <v>7.36</v>
      </c>
      <c r="F116" s="23">
        <v>0</v>
      </c>
      <c r="G116" s="23">
        <f t="shared" si="45"/>
        <v>0</v>
      </c>
      <c r="H116" s="23"/>
      <c r="I116" s="23"/>
      <c r="J116" s="23"/>
      <c r="K116" s="23"/>
      <c r="L116" s="19">
        <f t="shared" si="38"/>
        <v>44.36</v>
      </c>
      <c r="M116" s="23">
        <v>4.3</v>
      </c>
      <c r="N116" s="23">
        <v>26.08</v>
      </c>
      <c r="O116" s="23">
        <v>24.7</v>
      </c>
      <c r="P116" s="23">
        <v>0</v>
      </c>
      <c r="Q116" s="23">
        <v>32.96</v>
      </c>
      <c r="R116" s="19">
        <f t="shared" si="46"/>
        <v>88.04</v>
      </c>
      <c r="S116" s="19">
        <v>64.23</v>
      </c>
      <c r="T116" s="19">
        <f t="shared" si="47"/>
        <v>196.63</v>
      </c>
      <c r="U116" s="19">
        <v>158.69</v>
      </c>
      <c r="V116" s="19">
        <f t="shared" si="48"/>
        <v>37.94</v>
      </c>
    </row>
    <row r="117" s="6" customFormat="1" ht="29" customHeight="1" spans="1:22">
      <c r="A117" s="46" t="s">
        <v>138</v>
      </c>
      <c r="B117" s="23">
        <f t="shared" si="44"/>
        <v>22</v>
      </c>
      <c r="C117" s="23">
        <v>22</v>
      </c>
      <c r="D117" s="23"/>
      <c r="E117" s="23">
        <v>5.09</v>
      </c>
      <c r="F117" s="23">
        <v>20</v>
      </c>
      <c r="G117" s="23">
        <f t="shared" si="45"/>
        <v>0</v>
      </c>
      <c r="H117" s="23"/>
      <c r="I117" s="23"/>
      <c r="J117" s="23"/>
      <c r="K117" s="23"/>
      <c r="L117" s="19">
        <f t="shared" si="38"/>
        <v>47.09</v>
      </c>
      <c r="M117" s="23">
        <v>2.95</v>
      </c>
      <c r="N117" s="23">
        <v>21.89</v>
      </c>
      <c r="O117" s="23">
        <v>13.78</v>
      </c>
      <c r="P117" s="23">
        <v>0</v>
      </c>
      <c r="Q117" s="23">
        <v>27.52</v>
      </c>
      <c r="R117" s="19">
        <f t="shared" si="46"/>
        <v>66.14</v>
      </c>
      <c r="S117" s="19">
        <v>0</v>
      </c>
      <c r="T117" s="19">
        <f t="shared" si="47"/>
        <v>113.23</v>
      </c>
      <c r="U117" s="19">
        <v>87.53</v>
      </c>
      <c r="V117" s="19">
        <f t="shared" si="48"/>
        <v>25.7</v>
      </c>
    </row>
    <row r="118" s="6" customFormat="1" ht="29" customHeight="1" spans="1:22">
      <c r="A118" s="46" t="s">
        <v>139</v>
      </c>
      <c r="B118" s="23">
        <f t="shared" si="44"/>
        <v>53</v>
      </c>
      <c r="C118" s="23">
        <v>53</v>
      </c>
      <c r="D118" s="23"/>
      <c r="E118" s="23">
        <v>12.44</v>
      </c>
      <c r="F118" s="23">
        <v>4.5</v>
      </c>
      <c r="G118" s="23">
        <f t="shared" si="45"/>
        <v>16.5</v>
      </c>
      <c r="H118" s="23"/>
      <c r="I118" s="23"/>
      <c r="J118" s="23">
        <v>7.5</v>
      </c>
      <c r="K118" s="23">
        <v>9</v>
      </c>
      <c r="L118" s="19">
        <f t="shared" si="38"/>
        <v>86.44</v>
      </c>
      <c r="M118" s="23">
        <v>3.85</v>
      </c>
      <c r="N118" s="23">
        <v>26.91</v>
      </c>
      <c r="O118" s="23">
        <v>32.66</v>
      </c>
      <c r="P118" s="23">
        <v>0</v>
      </c>
      <c r="Q118" s="23">
        <v>41.36</v>
      </c>
      <c r="R118" s="19">
        <f t="shared" si="46"/>
        <v>104.78</v>
      </c>
      <c r="S118" s="19">
        <v>0</v>
      </c>
      <c r="T118" s="19">
        <f t="shared" si="47"/>
        <v>191.22</v>
      </c>
      <c r="U118" s="19">
        <v>148.35</v>
      </c>
      <c r="V118" s="19">
        <f t="shared" si="48"/>
        <v>42.87</v>
      </c>
    </row>
    <row r="119" s="6" customFormat="1" ht="29" customHeight="1" spans="1:22">
      <c r="A119" s="46" t="s">
        <v>140</v>
      </c>
      <c r="B119" s="23">
        <f t="shared" si="44"/>
        <v>19</v>
      </c>
      <c r="C119" s="23">
        <v>19</v>
      </c>
      <c r="D119" s="23"/>
      <c r="E119" s="23">
        <v>2.86</v>
      </c>
      <c r="F119" s="23">
        <v>4.5</v>
      </c>
      <c r="G119" s="23">
        <f t="shared" si="45"/>
        <v>0</v>
      </c>
      <c r="H119" s="23"/>
      <c r="I119" s="23"/>
      <c r="J119" s="23"/>
      <c r="K119" s="23"/>
      <c r="L119" s="19">
        <f t="shared" si="38"/>
        <v>26.36</v>
      </c>
      <c r="M119" s="23">
        <v>1.25</v>
      </c>
      <c r="N119" s="23">
        <v>13.34</v>
      </c>
      <c r="O119" s="23">
        <v>9.75</v>
      </c>
      <c r="P119" s="23">
        <v>0</v>
      </c>
      <c r="Q119" s="23">
        <v>22.2</v>
      </c>
      <c r="R119" s="19">
        <f t="shared" si="46"/>
        <v>46.54</v>
      </c>
      <c r="S119" s="19">
        <v>0</v>
      </c>
      <c r="T119" s="19">
        <f t="shared" si="47"/>
        <v>72.9</v>
      </c>
      <c r="U119" s="19">
        <v>70.11</v>
      </c>
      <c r="V119" s="19">
        <f t="shared" si="48"/>
        <v>2.79000000000001</v>
      </c>
    </row>
    <row r="120" s="6" customFormat="1" ht="29" customHeight="1" spans="1:22">
      <c r="A120" s="46" t="s">
        <v>141</v>
      </c>
      <c r="B120" s="23">
        <f t="shared" si="44"/>
        <v>16</v>
      </c>
      <c r="C120" s="23">
        <v>16</v>
      </c>
      <c r="D120" s="23"/>
      <c r="E120" s="23">
        <v>2.51</v>
      </c>
      <c r="F120" s="23">
        <v>0</v>
      </c>
      <c r="G120" s="23">
        <f t="shared" si="45"/>
        <v>0</v>
      </c>
      <c r="H120" s="23"/>
      <c r="I120" s="23"/>
      <c r="J120" s="23"/>
      <c r="K120" s="23"/>
      <c r="L120" s="19">
        <f t="shared" si="38"/>
        <v>18.51</v>
      </c>
      <c r="M120" s="23">
        <v>1.2</v>
      </c>
      <c r="N120" s="23">
        <v>7.93</v>
      </c>
      <c r="O120" s="23">
        <v>8.88</v>
      </c>
      <c r="P120" s="23">
        <v>0</v>
      </c>
      <c r="Q120" s="23">
        <v>23.21</v>
      </c>
      <c r="R120" s="19">
        <f t="shared" si="46"/>
        <v>41.22</v>
      </c>
      <c r="S120" s="19">
        <v>0</v>
      </c>
      <c r="T120" s="19">
        <f t="shared" si="47"/>
        <v>59.73</v>
      </c>
      <c r="U120" s="19">
        <v>61.75</v>
      </c>
      <c r="V120" s="19">
        <f t="shared" si="48"/>
        <v>-2.02</v>
      </c>
    </row>
    <row r="121" s="6" customFormat="1" ht="29" customHeight="1" spans="1:22">
      <c r="A121" s="46" t="s">
        <v>142</v>
      </c>
      <c r="B121" s="23">
        <f t="shared" si="44"/>
        <v>25</v>
      </c>
      <c r="C121" s="23">
        <v>25</v>
      </c>
      <c r="D121" s="23"/>
      <c r="E121" s="23">
        <v>4.74</v>
      </c>
      <c r="F121" s="23">
        <v>0</v>
      </c>
      <c r="G121" s="23">
        <f t="shared" si="45"/>
        <v>0</v>
      </c>
      <c r="H121" s="23"/>
      <c r="I121" s="23"/>
      <c r="J121" s="23"/>
      <c r="K121" s="23"/>
      <c r="L121" s="19">
        <f t="shared" si="38"/>
        <v>29.74</v>
      </c>
      <c r="M121" s="23">
        <v>2</v>
      </c>
      <c r="N121" s="23">
        <v>16.48</v>
      </c>
      <c r="O121" s="23">
        <v>9.44</v>
      </c>
      <c r="P121" s="23">
        <v>0</v>
      </c>
      <c r="Q121" s="23">
        <v>22.31</v>
      </c>
      <c r="R121" s="19">
        <f t="shared" si="46"/>
        <v>50.23</v>
      </c>
      <c r="S121" s="19">
        <v>0</v>
      </c>
      <c r="T121" s="19">
        <f t="shared" si="47"/>
        <v>79.97</v>
      </c>
      <c r="U121" s="19">
        <v>81.02</v>
      </c>
      <c r="V121" s="19">
        <f t="shared" si="48"/>
        <v>-1.05</v>
      </c>
    </row>
    <row r="122" s="6" customFormat="1" ht="29" customHeight="1" spans="1:22">
      <c r="A122" s="46" t="s">
        <v>143</v>
      </c>
      <c r="B122" s="23">
        <f t="shared" si="44"/>
        <v>34</v>
      </c>
      <c r="C122" s="23">
        <v>34</v>
      </c>
      <c r="D122" s="23"/>
      <c r="E122" s="23">
        <v>6.35</v>
      </c>
      <c r="F122" s="23">
        <v>4</v>
      </c>
      <c r="G122" s="23">
        <f t="shared" si="45"/>
        <v>0</v>
      </c>
      <c r="H122" s="23"/>
      <c r="I122" s="23"/>
      <c r="J122" s="23"/>
      <c r="K122" s="23"/>
      <c r="L122" s="19">
        <f t="shared" si="38"/>
        <v>44.35</v>
      </c>
      <c r="M122" s="23">
        <v>2.75</v>
      </c>
      <c r="N122" s="23">
        <v>12.68</v>
      </c>
      <c r="O122" s="23">
        <v>16.42</v>
      </c>
      <c r="P122" s="23">
        <v>0</v>
      </c>
      <c r="Q122" s="23">
        <v>29.9</v>
      </c>
      <c r="R122" s="19">
        <f t="shared" si="46"/>
        <v>61.75</v>
      </c>
      <c r="S122" s="19">
        <v>0</v>
      </c>
      <c r="T122" s="19">
        <f t="shared" si="47"/>
        <v>106.1</v>
      </c>
      <c r="U122" s="19">
        <v>95.53</v>
      </c>
      <c r="V122" s="19">
        <f t="shared" si="48"/>
        <v>10.57</v>
      </c>
    </row>
    <row r="123" s="6" customFormat="1" ht="29" customHeight="1" spans="1:22">
      <c r="A123" s="46" t="s">
        <v>144</v>
      </c>
      <c r="B123" s="23">
        <f t="shared" si="44"/>
        <v>74</v>
      </c>
      <c r="C123" s="23">
        <v>74</v>
      </c>
      <c r="D123" s="23"/>
      <c r="E123" s="23">
        <v>12.95</v>
      </c>
      <c r="F123" s="23">
        <v>6.5</v>
      </c>
      <c r="G123" s="23">
        <f t="shared" si="45"/>
        <v>0</v>
      </c>
      <c r="H123" s="23"/>
      <c r="I123" s="23"/>
      <c r="J123" s="23"/>
      <c r="K123" s="23"/>
      <c r="L123" s="19">
        <f t="shared" si="38"/>
        <v>93.45</v>
      </c>
      <c r="M123" s="23">
        <v>65.96</v>
      </c>
      <c r="N123" s="23">
        <v>39.17</v>
      </c>
      <c r="O123" s="23">
        <v>43.2</v>
      </c>
      <c r="P123" s="23">
        <v>0</v>
      </c>
      <c r="Q123" s="23">
        <v>34.77</v>
      </c>
      <c r="R123" s="19">
        <f t="shared" si="46"/>
        <v>183.1</v>
      </c>
      <c r="S123" s="19">
        <v>0</v>
      </c>
      <c r="T123" s="19">
        <f t="shared" si="47"/>
        <v>276.55</v>
      </c>
      <c r="U123" s="19">
        <v>219.01</v>
      </c>
      <c r="V123" s="19">
        <f t="shared" si="48"/>
        <v>57.54</v>
      </c>
    </row>
    <row r="124" s="6" customFormat="1" ht="29" customHeight="1" spans="1:22">
      <c r="A124" s="46" t="s">
        <v>145</v>
      </c>
      <c r="B124" s="23">
        <f t="shared" si="44"/>
        <v>85</v>
      </c>
      <c r="C124" s="23">
        <v>85</v>
      </c>
      <c r="D124" s="23"/>
      <c r="E124" s="23">
        <v>18.53</v>
      </c>
      <c r="F124" s="23">
        <v>4</v>
      </c>
      <c r="G124" s="23">
        <f t="shared" si="45"/>
        <v>0</v>
      </c>
      <c r="H124" s="23"/>
      <c r="I124" s="23"/>
      <c r="J124" s="23"/>
      <c r="K124" s="23"/>
      <c r="L124" s="19">
        <f t="shared" si="38"/>
        <v>107.53</v>
      </c>
      <c r="M124" s="23">
        <v>6.45</v>
      </c>
      <c r="N124" s="23">
        <v>92.66</v>
      </c>
      <c r="O124" s="23">
        <v>31.51</v>
      </c>
      <c r="P124" s="23">
        <v>0</v>
      </c>
      <c r="Q124" s="23">
        <v>33.3</v>
      </c>
      <c r="R124" s="19">
        <f t="shared" si="46"/>
        <v>163.92</v>
      </c>
      <c r="S124" s="19">
        <v>0</v>
      </c>
      <c r="T124" s="19">
        <f t="shared" si="47"/>
        <v>271.45</v>
      </c>
      <c r="U124" s="19">
        <v>210.72</v>
      </c>
      <c r="V124" s="19">
        <f t="shared" si="48"/>
        <v>60.73</v>
      </c>
    </row>
    <row r="125" s="6" customFormat="1" ht="29" customHeight="1" spans="1:22">
      <c r="A125" s="46" t="s">
        <v>146</v>
      </c>
      <c r="B125" s="23">
        <f t="shared" si="44"/>
        <v>81</v>
      </c>
      <c r="C125" s="23">
        <v>81</v>
      </c>
      <c r="D125" s="23"/>
      <c r="E125" s="23">
        <v>20.1</v>
      </c>
      <c r="F125" s="23">
        <v>6.5</v>
      </c>
      <c r="G125" s="23">
        <f t="shared" si="45"/>
        <v>0</v>
      </c>
      <c r="H125" s="23"/>
      <c r="I125" s="23"/>
      <c r="J125" s="23"/>
      <c r="K125" s="23"/>
      <c r="L125" s="19">
        <f t="shared" si="38"/>
        <v>107.6</v>
      </c>
      <c r="M125" s="23">
        <v>7.15</v>
      </c>
      <c r="N125" s="23">
        <v>102.57</v>
      </c>
      <c r="O125" s="23">
        <v>37.76</v>
      </c>
      <c r="P125" s="23">
        <v>0</v>
      </c>
      <c r="Q125" s="23">
        <v>39.17</v>
      </c>
      <c r="R125" s="19">
        <f t="shared" si="46"/>
        <v>186.65</v>
      </c>
      <c r="S125" s="19">
        <v>635.92</v>
      </c>
      <c r="T125" s="19">
        <f t="shared" si="47"/>
        <v>930.17</v>
      </c>
      <c r="U125" s="19">
        <v>872.83</v>
      </c>
      <c r="V125" s="19">
        <f t="shared" si="48"/>
        <v>57.3399999999999</v>
      </c>
    </row>
    <row r="126" s="6" customFormat="1" ht="29" customHeight="1" spans="1:22">
      <c r="A126" s="46" t="s">
        <v>147</v>
      </c>
      <c r="B126" s="23">
        <f t="shared" si="44"/>
        <v>23</v>
      </c>
      <c r="C126" s="23">
        <v>23</v>
      </c>
      <c r="D126" s="23"/>
      <c r="E126" s="23">
        <v>7.5</v>
      </c>
      <c r="F126" s="23">
        <v>4.5</v>
      </c>
      <c r="G126" s="23">
        <f t="shared" si="45"/>
        <v>0</v>
      </c>
      <c r="H126" s="23"/>
      <c r="I126" s="23"/>
      <c r="J126" s="23"/>
      <c r="K126" s="23"/>
      <c r="L126" s="19">
        <f t="shared" si="38"/>
        <v>35</v>
      </c>
      <c r="M126" s="23">
        <v>1.55</v>
      </c>
      <c r="N126" s="23">
        <v>19.53</v>
      </c>
      <c r="O126" s="23">
        <v>9.82</v>
      </c>
      <c r="P126" s="23">
        <v>0</v>
      </c>
      <c r="Q126" s="23">
        <v>20.92</v>
      </c>
      <c r="R126" s="19">
        <f t="shared" si="46"/>
        <v>51.82</v>
      </c>
      <c r="S126" s="19">
        <v>0</v>
      </c>
      <c r="T126" s="19">
        <f t="shared" si="47"/>
        <v>86.82</v>
      </c>
      <c r="U126" s="19">
        <v>87.18</v>
      </c>
      <c r="V126" s="19">
        <f t="shared" si="48"/>
        <v>-0.359999999999999</v>
      </c>
    </row>
    <row r="127" s="6" customFormat="1" ht="29" customHeight="1" spans="1:22">
      <c r="A127" s="47" t="s">
        <v>148</v>
      </c>
      <c r="B127" s="23">
        <f t="shared" si="44"/>
        <v>103</v>
      </c>
      <c r="C127" s="23">
        <v>103</v>
      </c>
      <c r="D127" s="23"/>
      <c r="E127" s="23">
        <v>22.5</v>
      </c>
      <c r="F127" s="23">
        <v>0</v>
      </c>
      <c r="G127" s="23">
        <f t="shared" si="45"/>
        <v>0</v>
      </c>
      <c r="H127" s="23"/>
      <c r="I127" s="23"/>
      <c r="J127" s="23"/>
      <c r="K127" s="23"/>
      <c r="L127" s="19">
        <f t="shared" si="38"/>
        <v>125.5</v>
      </c>
      <c r="M127" s="23">
        <v>10.5</v>
      </c>
      <c r="N127" s="23">
        <v>86.22</v>
      </c>
      <c r="O127" s="23">
        <v>21.04</v>
      </c>
      <c r="P127" s="23">
        <v>0</v>
      </c>
      <c r="Q127" s="23">
        <v>74.43</v>
      </c>
      <c r="R127" s="19">
        <f t="shared" si="46"/>
        <v>192.19</v>
      </c>
      <c r="S127" s="19">
        <v>0</v>
      </c>
      <c r="T127" s="19">
        <f t="shared" si="47"/>
        <v>317.69</v>
      </c>
      <c r="U127" s="19">
        <v>242.79</v>
      </c>
      <c r="V127" s="19">
        <f t="shared" si="48"/>
        <v>74.9</v>
      </c>
    </row>
    <row r="128" s="6" customFormat="1" ht="29" customHeight="1" spans="1:22">
      <c r="A128" s="47" t="s">
        <v>149</v>
      </c>
      <c r="B128" s="23">
        <f t="shared" si="44"/>
        <v>57</v>
      </c>
      <c r="C128" s="23">
        <v>57</v>
      </c>
      <c r="D128" s="23"/>
      <c r="E128" s="23">
        <v>13</v>
      </c>
      <c r="F128" s="23">
        <v>8.5</v>
      </c>
      <c r="G128" s="23">
        <f t="shared" si="45"/>
        <v>0</v>
      </c>
      <c r="H128" s="23"/>
      <c r="I128" s="23"/>
      <c r="J128" s="23"/>
      <c r="K128" s="23"/>
      <c r="L128" s="19">
        <f t="shared" si="38"/>
        <v>78.5</v>
      </c>
      <c r="M128" s="23">
        <v>5.6</v>
      </c>
      <c r="N128" s="23">
        <v>85.04</v>
      </c>
      <c r="O128" s="23">
        <v>17.26</v>
      </c>
      <c r="P128" s="23">
        <v>0</v>
      </c>
      <c r="Q128" s="23">
        <v>29.85</v>
      </c>
      <c r="R128" s="19">
        <f t="shared" si="46"/>
        <v>137.75</v>
      </c>
      <c r="S128" s="19">
        <v>64.23</v>
      </c>
      <c r="T128" s="19">
        <f t="shared" si="47"/>
        <v>280.48</v>
      </c>
      <c r="U128" s="19">
        <v>252.76</v>
      </c>
      <c r="V128" s="19">
        <f t="shared" si="48"/>
        <v>27.72</v>
      </c>
    </row>
    <row r="129" s="6" customFormat="1" ht="29" customHeight="1" spans="1:22">
      <c r="A129" s="47" t="s">
        <v>150</v>
      </c>
      <c r="B129" s="23">
        <f t="shared" si="44"/>
        <v>23</v>
      </c>
      <c r="C129" s="23">
        <v>23</v>
      </c>
      <c r="D129" s="23"/>
      <c r="E129" s="23">
        <v>5.85</v>
      </c>
      <c r="F129" s="23">
        <v>0</v>
      </c>
      <c r="G129" s="23">
        <f t="shared" si="45"/>
        <v>0</v>
      </c>
      <c r="H129" s="23"/>
      <c r="I129" s="23"/>
      <c r="J129" s="23"/>
      <c r="K129" s="23"/>
      <c r="L129" s="19">
        <f t="shared" si="38"/>
        <v>28.85</v>
      </c>
      <c r="M129" s="23">
        <v>2.45</v>
      </c>
      <c r="N129" s="23">
        <v>13.99</v>
      </c>
      <c r="O129" s="23">
        <v>7.63</v>
      </c>
      <c r="P129" s="23">
        <v>0</v>
      </c>
      <c r="Q129" s="23">
        <v>27.42</v>
      </c>
      <c r="R129" s="19">
        <f t="shared" si="46"/>
        <v>51.49</v>
      </c>
      <c r="S129" s="19">
        <v>0</v>
      </c>
      <c r="T129" s="19">
        <f t="shared" si="47"/>
        <v>80.34</v>
      </c>
      <c r="U129" s="19">
        <v>73.13</v>
      </c>
      <c r="V129" s="19">
        <f t="shared" si="48"/>
        <v>7.21000000000001</v>
      </c>
    </row>
    <row r="130" s="6" customFormat="1" ht="29" customHeight="1" spans="1:22">
      <c r="A130" s="47" t="s">
        <v>151</v>
      </c>
      <c r="B130" s="23">
        <f t="shared" si="44"/>
        <v>46</v>
      </c>
      <c r="C130" s="23">
        <v>46</v>
      </c>
      <c r="D130" s="23"/>
      <c r="E130" s="23">
        <v>16.7</v>
      </c>
      <c r="F130" s="23">
        <v>6.5</v>
      </c>
      <c r="G130" s="23">
        <f t="shared" si="45"/>
        <v>0</v>
      </c>
      <c r="H130" s="23"/>
      <c r="I130" s="23"/>
      <c r="J130" s="23"/>
      <c r="K130" s="23"/>
      <c r="L130" s="19">
        <f t="shared" si="38"/>
        <v>69.2</v>
      </c>
      <c r="M130" s="23">
        <v>45.28</v>
      </c>
      <c r="N130" s="23">
        <v>305.41</v>
      </c>
      <c r="O130" s="23">
        <v>44.99</v>
      </c>
      <c r="P130" s="23">
        <v>0</v>
      </c>
      <c r="Q130" s="23">
        <v>37.53</v>
      </c>
      <c r="R130" s="19">
        <f t="shared" si="46"/>
        <v>433.21</v>
      </c>
      <c r="S130" s="19">
        <v>0</v>
      </c>
      <c r="T130" s="19">
        <f t="shared" si="47"/>
        <v>502.41</v>
      </c>
      <c r="U130" s="19">
        <v>412.07</v>
      </c>
      <c r="V130" s="19">
        <f t="shared" si="48"/>
        <v>90.34</v>
      </c>
    </row>
    <row r="131" s="6" customFormat="1" ht="29" customHeight="1" spans="1:22">
      <c r="A131" s="51" t="s">
        <v>152</v>
      </c>
      <c r="B131" s="23">
        <f t="shared" si="44"/>
        <v>44</v>
      </c>
      <c r="C131" s="23">
        <v>44</v>
      </c>
      <c r="D131" s="23"/>
      <c r="E131" s="23">
        <v>14.04</v>
      </c>
      <c r="F131" s="23">
        <v>16.02</v>
      </c>
      <c r="G131" s="23">
        <f t="shared" si="45"/>
        <v>5</v>
      </c>
      <c r="H131" s="23"/>
      <c r="I131" s="23"/>
      <c r="J131" s="23">
        <v>5</v>
      </c>
      <c r="K131" s="23"/>
      <c r="L131" s="19">
        <f t="shared" si="38"/>
        <v>79.06</v>
      </c>
      <c r="M131" s="23">
        <v>3.8</v>
      </c>
      <c r="N131" s="23">
        <v>142.77</v>
      </c>
      <c r="O131" s="23">
        <v>52.03</v>
      </c>
      <c r="P131" s="23">
        <v>0</v>
      </c>
      <c r="Q131" s="23">
        <v>30.17</v>
      </c>
      <c r="R131" s="19">
        <f t="shared" si="46"/>
        <v>228.77</v>
      </c>
      <c r="S131" s="19">
        <v>0</v>
      </c>
      <c r="T131" s="19">
        <f t="shared" si="47"/>
        <v>307.83</v>
      </c>
      <c r="U131" s="19">
        <v>208.65</v>
      </c>
      <c r="V131" s="19">
        <f t="shared" si="48"/>
        <v>99.18</v>
      </c>
    </row>
    <row r="132" s="6" customFormat="1" ht="29" customHeight="1" spans="1:22">
      <c r="A132" s="47" t="s">
        <v>153</v>
      </c>
      <c r="B132" s="23">
        <f t="shared" si="44"/>
        <v>36</v>
      </c>
      <c r="C132" s="23">
        <v>36</v>
      </c>
      <c r="D132" s="23"/>
      <c r="E132" s="23">
        <v>10.5</v>
      </c>
      <c r="F132" s="23">
        <v>13.5</v>
      </c>
      <c r="G132" s="23">
        <f t="shared" si="45"/>
        <v>0</v>
      </c>
      <c r="H132" s="23"/>
      <c r="I132" s="23"/>
      <c r="J132" s="23"/>
      <c r="K132" s="23"/>
      <c r="L132" s="19">
        <f t="shared" si="38"/>
        <v>60</v>
      </c>
      <c r="M132" s="23">
        <v>2.85</v>
      </c>
      <c r="N132" s="23">
        <v>65.75</v>
      </c>
      <c r="O132" s="23">
        <v>27.35</v>
      </c>
      <c r="P132" s="23">
        <v>0</v>
      </c>
      <c r="Q132" s="23">
        <v>28.64</v>
      </c>
      <c r="R132" s="19">
        <f t="shared" si="46"/>
        <v>124.59</v>
      </c>
      <c r="S132" s="19">
        <v>58.83</v>
      </c>
      <c r="T132" s="19">
        <f t="shared" si="47"/>
        <v>243.42</v>
      </c>
      <c r="U132" s="19">
        <v>217.48</v>
      </c>
      <c r="V132" s="19">
        <f t="shared" si="48"/>
        <v>25.94</v>
      </c>
    </row>
    <row r="133" s="6" customFormat="1" ht="29" customHeight="1" spans="1:22">
      <c r="A133" s="47" t="s">
        <v>154</v>
      </c>
      <c r="B133" s="23">
        <f t="shared" si="44"/>
        <v>34</v>
      </c>
      <c r="C133" s="23">
        <v>34</v>
      </c>
      <c r="D133" s="23"/>
      <c r="E133" s="23">
        <v>10.1</v>
      </c>
      <c r="F133" s="23">
        <v>0</v>
      </c>
      <c r="G133" s="23">
        <f t="shared" si="45"/>
        <v>0</v>
      </c>
      <c r="H133" s="23"/>
      <c r="I133" s="23"/>
      <c r="J133" s="23"/>
      <c r="K133" s="23"/>
      <c r="L133" s="19">
        <f t="shared" si="38"/>
        <v>44.1</v>
      </c>
      <c r="M133" s="23">
        <v>3.45</v>
      </c>
      <c r="N133" s="23">
        <v>143.31</v>
      </c>
      <c r="O133" s="23">
        <v>16.13</v>
      </c>
      <c r="P133" s="23">
        <v>0</v>
      </c>
      <c r="Q133" s="23">
        <v>21.56</v>
      </c>
      <c r="R133" s="19">
        <f t="shared" si="46"/>
        <v>184.45</v>
      </c>
      <c r="S133" s="19">
        <v>16.51</v>
      </c>
      <c r="T133" s="19">
        <f t="shared" si="47"/>
        <v>245.06</v>
      </c>
      <c r="U133" s="19">
        <v>174.2</v>
      </c>
      <c r="V133" s="19">
        <f t="shared" si="48"/>
        <v>70.86</v>
      </c>
    </row>
    <row r="134" s="6" customFormat="1" ht="29" customHeight="1" spans="1:22">
      <c r="A134" s="51" t="s">
        <v>155</v>
      </c>
      <c r="B134" s="23">
        <f t="shared" si="44"/>
        <v>72</v>
      </c>
      <c r="C134" s="23">
        <v>72</v>
      </c>
      <c r="D134" s="23"/>
      <c r="E134" s="23">
        <v>19.66</v>
      </c>
      <c r="F134" s="23">
        <v>5.6</v>
      </c>
      <c r="G134" s="23">
        <f t="shared" si="45"/>
        <v>5</v>
      </c>
      <c r="H134" s="23"/>
      <c r="I134" s="23"/>
      <c r="J134" s="23">
        <v>5</v>
      </c>
      <c r="K134" s="23"/>
      <c r="L134" s="19">
        <f t="shared" si="38"/>
        <v>102.26</v>
      </c>
      <c r="M134" s="23">
        <v>5.2</v>
      </c>
      <c r="N134" s="23">
        <v>189.04</v>
      </c>
      <c r="O134" s="23">
        <v>54.63</v>
      </c>
      <c r="P134" s="23">
        <v>0</v>
      </c>
      <c r="Q134" s="23">
        <v>32.82</v>
      </c>
      <c r="R134" s="19">
        <f t="shared" si="46"/>
        <v>281.69</v>
      </c>
      <c r="S134" s="19">
        <v>32.12</v>
      </c>
      <c r="T134" s="19">
        <f t="shared" si="47"/>
        <v>416.07</v>
      </c>
      <c r="U134" s="19">
        <v>269.84</v>
      </c>
      <c r="V134" s="19">
        <f t="shared" si="48"/>
        <v>146.23</v>
      </c>
    </row>
    <row r="135" s="6" customFormat="1" ht="29" customHeight="1" spans="1:22">
      <c r="A135" s="47" t="s">
        <v>156</v>
      </c>
      <c r="B135" s="23">
        <f t="shared" si="44"/>
        <v>38</v>
      </c>
      <c r="C135" s="23">
        <v>38</v>
      </c>
      <c r="D135" s="23"/>
      <c r="E135" s="23">
        <v>8.04</v>
      </c>
      <c r="F135" s="23">
        <v>37.05</v>
      </c>
      <c r="G135" s="23">
        <f t="shared" si="45"/>
        <v>0</v>
      </c>
      <c r="H135" s="23"/>
      <c r="I135" s="23"/>
      <c r="J135" s="23"/>
      <c r="K135" s="23"/>
      <c r="L135" s="19">
        <f t="shared" si="38"/>
        <v>83.09</v>
      </c>
      <c r="M135" s="23">
        <v>2.4</v>
      </c>
      <c r="N135" s="23">
        <v>207.62</v>
      </c>
      <c r="O135" s="23">
        <v>16.04</v>
      </c>
      <c r="P135" s="23">
        <v>0</v>
      </c>
      <c r="Q135" s="23">
        <v>24.23</v>
      </c>
      <c r="R135" s="19">
        <f t="shared" si="46"/>
        <v>250.29</v>
      </c>
      <c r="S135" s="19">
        <v>0</v>
      </c>
      <c r="T135" s="19">
        <f t="shared" si="47"/>
        <v>333.38</v>
      </c>
      <c r="U135" s="19">
        <v>213.24</v>
      </c>
      <c r="V135" s="19">
        <f t="shared" si="48"/>
        <v>120.14</v>
      </c>
    </row>
    <row r="136" s="6" customFormat="1" ht="29" customHeight="1" spans="1:22">
      <c r="A136" s="47" t="s">
        <v>157</v>
      </c>
      <c r="B136" s="23">
        <f t="shared" si="44"/>
        <v>163</v>
      </c>
      <c r="C136" s="23">
        <v>163</v>
      </c>
      <c r="D136" s="23"/>
      <c r="E136" s="23">
        <v>20.19</v>
      </c>
      <c r="F136" s="23">
        <v>0</v>
      </c>
      <c r="G136" s="23">
        <f t="shared" si="45"/>
        <v>0</v>
      </c>
      <c r="H136" s="23"/>
      <c r="I136" s="23"/>
      <c r="J136" s="23"/>
      <c r="K136" s="23"/>
      <c r="L136" s="19">
        <f t="shared" si="38"/>
        <v>183.19</v>
      </c>
      <c r="M136" s="23">
        <v>11.65</v>
      </c>
      <c r="N136" s="23">
        <v>117.16</v>
      </c>
      <c r="O136" s="23">
        <v>31.29</v>
      </c>
      <c r="P136" s="23">
        <v>0</v>
      </c>
      <c r="Q136" s="23">
        <v>50.7</v>
      </c>
      <c r="R136" s="19">
        <f t="shared" si="46"/>
        <v>210.8</v>
      </c>
      <c r="S136" s="19">
        <v>0</v>
      </c>
      <c r="T136" s="19">
        <f t="shared" si="47"/>
        <v>393.99</v>
      </c>
      <c r="U136" s="19">
        <v>259.94</v>
      </c>
      <c r="V136" s="19">
        <f t="shared" si="48"/>
        <v>134.05</v>
      </c>
    </row>
    <row r="137" s="6" customFormat="1" ht="29" customHeight="1" spans="1:22">
      <c r="A137" s="47" t="s">
        <v>158</v>
      </c>
      <c r="B137" s="23">
        <f t="shared" si="44"/>
        <v>145</v>
      </c>
      <c r="C137" s="23">
        <v>145</v>
      </c>
      <c r="D137" s="23"/>
      <c r="E137" s="23">
        <v>21.55</v>
      </c>
      <c r="F137" s="23">
        <v>10.5</v>
      </c>
      <c r="G137" s="23">
        <f t="shared" si="45"/>
        <v>0</v>
      </c>
      <c r="H137" s="23"/>
      <c r="I137" s="23"/>
      <c r="J137" s="23"/>
      <c r="K137" s="23"/>
      <c r="L137" s="19">
        <f t="shared" si="38"/>
        <v>177.05</v>
      </c>
      <c r="M137" s="23">
        <v>11</v>
      </c>
      <c r="N137" s="23">
        <v>209.77</v>
      </c>
      <c r="O137" s="23">
        <v>25.44</v>
      </c>
      <c r="P137" s="23">
        <v>0</v>
      </c>
      <c r="Q137" s="23">
        <v>56.04</v>
      </c>
      <c r="R137" s="19">
        <f t="shared" si="46"/>
        <v>302.25</v>
      </c>
      <c r="S137" s="19">
        <v>0</v>
      </c>
      <c r="T137" s="19">
        <f t="shared" si="47"/>
        <v>479.3</v>
      </c>
      <c r="U137" s="19">
        <v>366.63</v>
      </c>
      <c r="V137" s="19">
        <f t="shared" si="48"/>
        <v>112.67</v>
      </c>
    </row>
    <row r="138" s="6" customFormat="1" ht="29" customHeight="1" spans="1:22">
      <c r="A138" s="47" t="s">
        <v>159</v>
      </c>
      <c r="B138" s="23">
        <f t="shared" si="44"/>
        <v>99</v>
      </c>
      <c r="C138" s="23">
        <v>99</v>
      </c>
      <c r="D138" s="23"/>
      <c r="E138" s="23">
        <v>12.62</v>
      </c>
      <c r="F138" s="23">
        <v>0</v>
      </c>
      <c r="G138" s="23">
        <f t="shared" si="45"/>
        <v>7.5</v>
      </c>
      <c r="H138" s="23"/>
      <c r="I138" s="23"/>
      <c r="J138" s="23">
        <v>7.5</v>
      </c>
      <c r="K138" s="23"/>
      <c r="L138" s="19">
        <f t="shared" si="38"/>
        <v>119.12</v>
      </c>
      <c r="M138" s="23">
        <v>8.05</v>
      </c>
      <c r="N138" s="23">
        <v>65.87</v>
      </c>
      <c r="O138" s="23">
        <v>21.96</v>
      </c>
      <c r="P138" s="23">
        <v>0</v>
      </c>
      <c r="Q138" s="23">
        <v>31.38</v>
      </c>
      <c r="R138" s="19">
        <f t="shared" si="46"/>
        <v>127.26</v>
      </c>
      <c r="S138" s="19">
        <v>0</v>
      </c>
      <c r="T138" s="19">
        <f t="shared" si="47"/>
        <v>246.38</v>
      </c>
      <c r="U138" s="19">
        <v>198.47</v>
      </c>
      <c r="V138" s="19">
        <f t="shared" si="48"/>
        <v>47.91</v>
      </c>
    </row>
    <row r="139" s="6" customFormat="1" ht="29" customHeight="1" spans="1:22">
      <c r="A139" s="47" t="s">
        <v>160</v>
      </c>
      <c r="B139" s="23">
        <f t="shared" si="44"/>
        <v>76</v>
      </c>
      <c r="C139" s="23">
        <v>76</v>
      </c>
      <c r="D139" s="23"/>
      <c r="E139" s="23">
        <v>13.31</v>
      </c>
      <c r="F139" s="23">
        <v>19.13</v>
      </c>
      <c r="G139" s="23">
        <f t="shared" si="45"/>
        <v>0</v>
      </c>
      <c r="H139" s="23"/>
      <c r="I139" s="23"/>
      <c r="J139" s="23"/>
      <c r="K139" s="23"/>
      <c r="L139" s="19">
        <f t="shared" si="38"/>
        <v>108.44</v>
      </c>
      <c r="M139" s="23">
        <v>6.7</v>
      </c>
      <c r="N139" s="23">
        <v>47.47</v>
      </c>
      <c r="O139" s="23">
        <v>29.18</v>
      </c>
      <c r="P139" s="23">
        <v>0</v>
      </c>
      <c r="Q139" s="23">
        <v>36.97</v>
      </c>
      <c r="R139" s="19">
        <f t="shared" si="46"/>
        <v>120.32</v>
      </c>
      <c r="S139" s="19">
        <v>0</v>
      </c>
      <c r="T139" s="19">
        <f t="shared" si="47"/>
        <v>228.76</v>
      </c>
      <c r="U139" s="19">
        <v>183.5</v>
      </c>
      <c r="V139" s="19">
        <f t="shared" si="48"/>
        <v>45.26</v>
      </c>
    </row>
    <row r="140" s="6" customFormat="1" ht="28" customHeight="1" spans="1:22">
      <c r="A140" s="47" t="s">
        <v>161</v>
      </c>
      <c r="B140" s="23">
        <f t="shared" si="44"/>
        <v>78</v>
      </c>
      <c r="C140" s="23">
        <v>78</v>
      </c>
      <c r="D140" s="23"/>
      <c r="E140" s="23">
        <v>8.12</v>
      </c>
      <c r="F140" s="23">
        <v>4.5</v>
      </c>
      <c r="G140" s="23">
        <f t="shared" si="45"/>
        <v>0</v>
      </c>
      <c r="H140" s="23"/>
      <c r="I140" s="23"/>
      <c r="J140" s="23"/>
      <c r="K140" s="23"/>
      <c r="L140" s="19">
        <f t="shared" ref="L140:L161" si="49">B140+E140+F140+G140</f>
        <v>90.62</v>
      </c>
      <c r="M140" s="23">
        <v>3.65</v>
      </c>
      <c r="N140" s="23">
        <v>74.85</v>
      </c>
      <c r="O140" s="23">
        <v>57.17</v>
      </c>
      <c r="P140" s="23">
        <v>0</v>
      </c>
      <c r="Q140" s="23">
        <v>28.81</v>
      </c>
      <c r="R140" s="19">
        <f t="shared" si="46"/>
        <v>164.48</v>
      </c>
      <c r="S140" s="19">
        <v>0</v>
      </c>
      <c r="T140" s="19">
        <f t="shared" si="47"/>
        <v>255.1</v>
      </c>
      <c r="U140" s="19">
        <v>179.86</v>
      </c>
      <c r="V140" s="19">
        <f t="shared" si="48"/>
        <v>75.24</v>
      </c>
    </row>
    <row r="141" s="6" customFormat="1" ht="28" customHeight="1" spans="1:22">
      <c r="A141" s="47" t="s">
        <v>162</v>
      </c>
      <c r="B141" s="23">
        <f t="shared" si="44"/>
        <v>91</v>
      </c>
      <c r="C141" s="23">
        <v>91</v>
      </c>
      <c r="D141" s="23"/>
      <c r="E141" s="23">
        <v>25</v>
      </c>
      <c r="F141" s="23">
        <v>0</v>
      </c>
      <c r="G141" s="23">
        <f t="shared" si="45"/>
        <v>0</v>
      </c>
      <c r="H141" s="23"/>
      <c r="I141" s="23"/>
      <c r="J141" s="23"/>
      <c r="K141" s="23"/>
      <c r="L141" s="19">
        <f t="shared" si="49"/>
        <v>116</v>
      </c>
      <c r="M141" s="23">
        <v>6.8</v>
      </c>
      <c r="N141" s="23">
        <v>105.32</v>
      </c>
      <c r="O141" s="23">
        <v>54.63</v>
      </c>
      <c r="P141" s="23">
        <v>0</v>
      </c>
      <c r="Q141" s="23">
        <v>32.38</v>
      </c>
      <c r="R141" s="19">
        <f t="shared" si="46"/>
        <v>199.13</v>
      </c>
      <c r="S141" s="19">
        <v>0</v>
      </c>
      <c r="T141" s="19">
        <f t="shared" si="47"/>
        <v>315.13</v>
      </c>
      <c r="U141" s="19">
        <v>230.08</v>
      </c>
      <c r="V141" s="19">
        <f t="shared" si="48"/>
        <v>85.05</v>
      </c>
    </row>
    <row r="142" s="6" customFormat="1" ht="28" customHeight="1" spans="1:22">
      <c r="A142" s="52" t="s">
        <v>163</v>
      </c>
      <c r="B142" s="23">
        <f t="shared" si="44"/>
        <v>126</v>
      </c>
      <c r="C142" s="23">
        <v>126</v>
      </c>
      <c r="D142" s="23"/>
      <c r="E142" s="23">
        <v>28.55</v>
      </c>
      <c r="F142" s="23">
        <v>10.5</v>
      </c>
      <c r="G142" s="23">
        <f t="shared" si="45"/>
        <v>0</v>
      </c>
      <c r="H142" s="23"/>
      <c r="I142" s="23"/>
      <c r="J142" s="23"/>
      <c r="K142" s="23"/>
      <c r="L142" s="19">
        <f t="shared" si="49"/>
        <v>165.05</v>
      </c>
      <c r="M142" s="23">
        <v>8.65</v>
      </c>
      <c r="N142" s="23">
        <v>83.05</v>
      </c>
      <c r="O142" s="23">
        <v>72.66</v>
      </c>
      <c r="P142" s="23">
        <v>0</v>
      </c>
      <c r="Q142" s="23">
        <v>73.15</v>
      </c>
      <c r="R142" s="19">
        <f t="shared" si="46"/>
        <v>237.51</v>
      </c>
      <c r="S142" s="19">
        <v>973.15</v>
      </c>
      <c r="T142" s="19">
        <f t="shared" si="47"/>
        <v>1375.71</v>
      </c>
      <c r="U142" s="19">
        <v>1274.71</v>
      </c>
      <c r="V142" s="19">
        <f t="shared" si="48"/>
        <v>101</v>
      </c>
    </row>
    <row r="143" s="6" customFormat="1" ht="28" customHeight="1" spans="1:22">
      <c r="A143" s="47" t="s">
        <v>164</v>
      </c>
      <c r="B143" s="23">
        <f t="shared" si="44"/>
        <v>125</v>
      </c>
      <c r="C143" s="23">
        <v>125</v>
      </c>
      <c r="D143" s="23"/>
      <c r="E143" s="23">
        <v>25.4</v>
      </c>
      <c r="F143" s="23">
        <v>4.5</v>
      </c>
      <c r="G143" s="23">
        <f t="shared" si="45"/>
        <v>15.3</v>
      </c>
      <c r="H143" s="23"/>
      <c r="I143" s="23"/>
      <c r="J143" s="23"/>
      <c r="K143" s="23">
        <v>15.3</v>
      </c>
      <c r="L143" s="19">
        <f t="shared" si="49"/>
        <v>170.2</v>
      </c>
      <c r="M143" s="23">
        <v>9.65</v>
      </c>
      <c r="N143" s="23">
        <v>87.54</v>
      </c>
      <c r="O143" s="23">
        <v>31.08</v>
      </c>
      <c r="P143" s="23">
        <v>0</v>
      </c>
      <c r="Q143" s="23">
        <v>38.38</v>
      </c>
      <c r="R143" s="19">
        <f t="shared" si="46"/>
        <v>166.65</v>
      </c>
      <c r="S143" s="19">
        <v>494.6</v>
      </c>
      <c r="T143" s="19">
        <f t="shared" si="47"/>
        <v>831.45</v>
      </c>
      <c r="U143" s="19">
        <v>761.62</v>
      </c>
      <c r="V143" s="19">
        <f t="shared" si="48"/>
        <v>69.83</v>
      </c>
    </row>
    <row r="144" s="6" customFormat="1" ht="28" customHeight="1" spans="1:22">
      <c r="A144" s="47" t="s">
        <v>165</v>
      </c>
      <c r="B144" s="23">
        <f t="shared" si="44"/>
        <v>37</v>
      </c>
      <c r="C144" s="23">
        <v>37</v>
      </c>
      <c r="D144" s="23"/>
      <c r="E144" s="23">
        <v>8.75</v>
      </c>
      <c r="F144" s="23">
        <v>67.6</v>
      </c>
      <c r="G144" s="23">
        <f t="shared" si="45"/>
        <v>0</v>
      </c>
      <c r="H144" s="23"/>
      <c r="I144" s="23"/>
      <c r="J144" s="23"/>
      <c r="K144" s="23"/>
      <c r="L144" s="19">
        <f t="shared" si="49"/>
        <v>113.35</v>
      </c>
      <c r="M144" s="23">
        <v>3.5</v>
      </c>
      <c r="N144" s="23">
        <v>43.46</v>
      </c>
      <c r="O144" s="23">
        <v>27.69</v>
      </c>
      <c r="P144" s="23">
        <v>7</v>
      </c>
      <c r="Q144" s="23">
        <v>25.41</v>
      </c>
      <c r="R144" s="19">
        <f t="shared" si="46"/>
        <v>107.06</v>
      </c>
      <c r="S144" s="19">
        <v>0</v>
      </c>
      <c r="T144" s="19">
        <f t="shared" si="47"/>
        <v>220.41</v>
      </c>
      <c r="U144" s="19">
        <v>168.67</v>
      </c>
      <c r="V144" s="19">
        <f t="shared" si="48"/>
        <v>51.74</v>
      </c>
    </row>
    <row r="145" s="6" customFormat="1" ht="28" customHeight="1" spans="1:22">
      <c r="A145" s="47" t="s">
        <v>166</v>
      </c>
      <c r="B145" s="23">
        <f t="shared" si="44"/>
        <v>26</v>
      </c>
      <c r="C145" s="23">
        <v>26</v>
      </c>
      <c r="D145" s="23"/>
      <c r="E145" s="23">
        <v>9.9</v>
      </c>
      <c r="F145" s="23">
        <v>0</v>
      </c>
      <c r="G145" s="23">
        <f t="shared" si="45"/>
        <v>0</v>
      </c>
      <c r="H145" s="23"/>
      <c r="I145" s="23"/>
      <c r="J145" s="23"/>
      <c r="K145" s="23"/>
      <c r="L145" s="19">
        <f t="shared" si="49"/>
        <v>35.9</v>
      </c>
      <c r="M145" s="23">
        <v>2</v>
      </c>
      <c r="N145" s="23">
        <v>37.17</v>
      </c>
      <c r="O145" s="23">
        <v>22.68</v>
      </c>
      <c r="P145" s="23">
        <v>0</v>
      </c>
      <c r="Q145" s="23">
        <v>31.37</v>
      </c>
      <c r="R145" s="19">
        <f t="shared" si="46"/>
        <v>93.22</v>
      </c>
      <c r="S145" s="19">
        <v>0</v>
      </c>
      <c r="T145" s="19">
        <f t="shared" si="47"/>
        <v>129.12</v>
      </c>
      <c r="U145" s="19">
        <v>97.75</v>
      </c>
      <c r="V145" s="19">
        <f t="shared" si="48"/>
        <v>31.37</v>
      </c>
    </row>
    <row r="146" s="6" customFormat="1" ht="28" customHeight="1" spans="1:22">
      <c r="A146" s="51" t="s">
        <v>167</v>
      </c>
      <c r="B146" s="23">
        <f t="shared" si="44"/>
        <v>30</v>
      </c>
      <c r="C146" s="23">
        <v>30</v>
      </c>
      <c r="D146" s="23"/>
      <c r="E146" s="23">
        <v>10.8</v>
      </c>
      <c r="F146" s="23">
        <v>0</v>
      </c>
      <c r="G146" s="23">
        <f t="shared" si="45"/>
        <v>5</v>
      </c>
      <c r="H146" s="23"/>
      <c r="I146" s="23"/>
      <c r="J146" s="23">
        <v>5</v>
      </c>
      <c r="K146" s="23"/>
      <c r="L146" s="19">
        <f t="shared" si="49"/>
        <v>45.8</v>
      </c>
      <c r="M146" s="23">
        <v>2.25</v>
      </c>
      <c r="N146" s="23">
        <v>27.87</v>
      </c>
      <c r="O146" s="23">
        <v>18.63</v>
      </c>
      <c r="P146" s="23">
        <v>0</v>
      </c>
      <c r="Q146" s="23">
        <v>30.48</v>
      </c>
      <c r="R146" s="19">
        <f t="shared" si="46"/>
        <v>79.23</v>
      </c>
      <c r="S146" s="19">
        <v>9.64</v>
      </c>
      <c r="T146" s="19">
        <f t="shared" si="47"/>
        <v>134.67</v>
      </c>
      <c r="U146" s="19">
        <v>102.44</v>
      </c>
      <c r="V146" s="19">
        <f t="shared" si="48"/>
        <v>32.23</v>
      </c>
    </row>
    <row r="147" s="6" customFormat="1" ht="28" customHeight="1" spans="1:22">
      <c r="A147" s="47" t="s">
        <v>168</v>
      </c>
      <c r="B147" s="23">
        <f t="shared" si="44"/>
        <v>25</v>
      </c>
      <c r="C147" s="23">
        <v>25</v>
      </c>
      <c r="D147" s="23"/>
      <c r="E147" s="23">
        <v>8.35</v>
      </c>
      <c r="F147" s="23">
        <v>22.62</v>
      </c>
      <c r="G147" s="23">
        <f t="shared" si="45"/>
        <v>0</v>
      </c>
      <c r="H147" s="23"/>
      <c r="I147" s="23"/>
      <c r="J147" s="23"/>
      <c r="K147" s="23"/>
      <c r="L147" s="19">
        <f t="shared" si="49"/>
        <v>55.97</v>
      </c>
      <c r="M147" s="23">
        <v>2.45</v>
      </c>
      <c r="N147" s="23">
        <v>35.24</v>
      </c>
      <c r="O147" s="23">
        <v>17.08</v>
      </c>
      <c r="P147" s="23">
        <v>0</v>
      </c>
      <c r="Q147" s="23">
        <v>30.1</v>
      </c>
      <c r="R147" s="19">
        <f t="shared" si="46"/>
        <v>84.87</v>
      </c>
      <c r="S147" s="19">
        <v>0</v>
      </c>
      <c r="T147" s="19">
        <f t="shared" si="47"/>
        <v>140.84</v>
      </c>
      <c r="U147" s="19">
        <v>94.86</v>
      </c>
      <c r="V147" s="19">
        <f t="shared" si="48"/>
        <v>45.98</v>
      </c>
    </row>
    <row r="148" s="6" customFormat="1" ht="28" customHeight="1" spans="1:22">
      <c r="A148" s="47" t="s">
        <v>169</v>
      </c>
      <c r="B148" s="23">
        <f t="shared" si="44"/>
        <v>90</v>
      </c>
      <c r="C148" s="23">
        <v>90</v>
      </c>
      <c r="D148" s="23"/>
      <c r="E148" s="23">
        <v>35.61</v>
      </c>
      <c r="F148" s="23">
        <v>0</v>
      </c>
      <c r="G148" s="23">
        <f t="shared" si="45"/>
        <v>0</v>
      </c>
      <c r="H148" s="23"/>
      <c r="I148" s="23"/>
      <c r="J148" s="23"/>
      <c r="K148" s="23"/>
      <c r="L148" s="19">
        <f t="shared" si="49"/>
        <v>125.61</v>
      </c>
      <c r="M148" s="23">
        <v>5.3</v>
      </c>
      <c r="N148" s="23">
        <v>44.53</v>
      </c>
      <c r="O148" s="23">
        <v>37.36</v>
      </c>
      <c r="P148" s="23">
        <v>0</v>
      </c>
      <c r="Q148" s="23">
        <v>32.58</v>
      </c>
      <c r="R148" s="19">
        <f t="shared" si="46"/>
        <v>119.77</v>
      </c>
      <c r="S148" s="19">
        <v>0</v>
      </c>
      <c r="T148" s="19">
        <f t="shared" si="47"/>
        <v>245.38</v>
      </c>
      <c r="U148" s="19">
        <v>186.4</v>
      </c>
      <c r="V148" s="19">
        <f t="shared" si="48"/>
        <v>58.98</v>
      </c>
    </row>
    <row r="149" s="6" customFormat="1" ht="28" customHeight="1" spans="1:22">
      <c r="A149" s="47" t="s">
        <v>170</v>
      </c>
      <c r="B149" s="23">
        <f t="shared" si="44"/>
        <v>79</v>
      </c>
      <c r="C149" s="23">
        <v>79</v>
      </c>
      <c r="D149" s="23"/>
      <c r="E149" s="23">
        <v>18</v>
      </c>
      <c r="F149" s="23">
        <v>6.5</v>
      </c>
      <c r="G149" s="23">
        <f t="shared" si="45"/>
        <v>18.2</v>
      </c>
      <c r="H149" s="23"/>
      <c r="I149" s="23"/>
      <c r="J149" s="23"/>
      <c r="K149" s="23">
        <v>18.2</v>
      </c>
      <c r="L149" s="19">
        <f t="shared" si="49"/>
        <v>121.7</v>
      </c>
      <c r="M149" s="23">
        <v>7.25</v>
      </c>
      <c r="N149" s="23">
        <v>154.31</v>
      </c>
      <c r="O149" s="23">
        <v>31.49</v>
      </c>
      <c r="P149" s="23">
        <v>23</v>
      </c>
      <c r="Q149" s="23">
        <v>40.33</v>
      </c>
      <c r="R149" s="19">
        <f t="shared" si="46"/>
        <v>256.38</v>
      </c>
      <c r="S149" s="19">
        <v>0</v>
      </c>
      <c r="T149" s="19">
        <f t="shared" si="47"/>
        <v>378.08</v>
      </c>
      <c r="U149" s="19">
        <v>298.87</v>
      </c>
      <c r="V149" s="19">
        <f t="shared" si="48"/>
        <v>79.21</v>
      </c>
    </row>
    <row r="150" s="6" customFormat="1" ht="28" customHeight="1" spans="1:22">
      <c r="A150" s="47" t="s">
        <v>171</v>
      </c>
      <c r="B150" s="23">
        <f t="shared" si="44"/>
        <v>28</v>
      </c>
      <c r="C150" s="23">
        <v>28</v>
      </c>
      <c r="D150" s="23"/>
      <c r="E150" s="23">
        <v>8.44</v>
      </c>
      <c r="F150" s="23">
        <v>4.5</v>
      </c>
      <c r="G150" s="23">
        <f t="shared" si="45"/>
        <v>0</v>
      </c>
      <c r="H150" s="23"/>
      <c r="I150" s="23"/>
      <c r="J150" s="23"/>
      <c r="K150" s="23"/>
      <c r="L150" s="19">
        <f t="shared" si="49"/>
        <v>40.94</v>
      </c>
      <c r="M150" s="23">
        <v>2.35</v>
      </c>
      <c r="N150" s="23">
        <v>154.77</v>
      </c>
      <c r="O150" s="23">
        <v>33.01</v>
      </c>
      <c r="P150" s="23">
        <v>0</v>
      </c>
      <c r="Q150" s="23">
        <v>24.23</v>
      </c>
      <c r="R150" s="19">
        <f t="shared" si="46"/>
        <v>214.36</v>
      </c>
      <c r="S150" s="19">
        <v>0</v>
      </c>
      <c r="T150" s="19">
        <f t="shared" si="47"/>
        <v>255.3</v>
      </c>
      <c r="U150" s="19">
        <v>172.79</v>
      </c>
      <c r="V150" s="19">
        <f t="shared" si="48"/>
        <v>82.51</v>
      </c>
    </row>
    <row r="151" s="6" customFormat="1" ht="28" customHeight="1" spans="1:22">
      <c r="A151" s="47" t="s">
        <v>172</v>
      </c>
      <c r="B151" s="23">
        <f t="shared" si="44"/>
        <v>25</v>
      </c>
      <c r="C151" s="23">
        <v>25</v>
      </c>
      <c r="D151" s="23"/>
      <c r="E151" s="23">
        <v>5.9</v>
      </c>
      <c r="F151" s="23">
        <v>0</v>
      </c>
      <c r="G151" s="23">
        <f t="shared" si="45"/>
        <v>0</v>
      </c>
      <c r="H151" s="23"/>
      <c r="I151" s="23"/>
      <c r="J151" s="23"/>
      <c r="K151" s="23"/>
      <c r="L151" s="19">
        <f t="shared" si="49"/>
        <v>30.9</v>
      </c>
      <c r="M151" s="23">
        <v>2.55</v>
      </c>
      <c r="N151" s="23">
        <v>21.02</v>
      </c>
      <c r="O151" s="23">
        <v>15.01</v>
      </c>
      <c r="P151" s="23">
        <v>0</v>
      </c>
      <c r="Q151" s="23">
        <v>19.56</v>
      </c>
      <c r="R151" s="19">
        <f t="shared" si="46"/>
        <v>58.14</v>
      </c>
      <c r="S151" s="19">
        <v>0</v>
      </c>
      <c r="T151" s="19">
        <f t="shared" si="47"/>
        <v>89.04</v>
      </c>
      <c r="U151" s="19">
        <v>73.51</v>
      </c>
      <c r="V151" s="19">
        <f t="shared" si="48"/>
        <v>15.53</v>
      </c>
    </row>
    <row r="152" s="6" customFormat="1" ht="28" customHeight="1" spans="1:22">
      <c r="A152" s="51" t="s">
        <v>173</v>
      </c>
      <c r="B152" s="23">
        <f t="shared" si="44"/>
        <v>30</v>
      </c>
      <c r="C152" s="23">
        <v>30</v>
      </c>
      <c r="D152" s="23"/>
      <c r="E152" s="23">
        <v>6.5</v>
      </c>
      <c r="F152" s="23">
        <v>4</v>
      </c>
      <c r="G152" s="23">
        <f t="shared" si="45"/>
        <v>0</v>
      </c>
      <c r="H152" s="23"/>
      <c r="I152" s="23"/>
      <c r="J152" s="23"/>
      <c r="K152" s="23"/>
      <c r="L152" s="19">
        <f t="shared" si="49"/>
        <v>40.5</v>
      </c>
      <c r="M152" s="23">
        <v>2.4</v>
      </c>
      <c r="N152" s="23">
        <v>66.68</v>
      </c>
      <c r="O152" s="23">
        <v>18.37</v>
      </c>
      <c r="P152" s="23">
        <v>0</v>
      </c>
      <c r="Q152" s="23">
        <v>29.61</v>
      </c>
      <c r="R152" s="19">
        <f t="shared" si="46"/>
        <v>117.06</v>
      </c>
      <c r="S152" s="19">
        <v>0</v>
      </c>
      <c r="T152" s="19">
        <f t="shared" si="47"/>
        <v>157.56</v>
      </c>
      <c r="U152" s="19">
        <v>101.62</v>
      </c>
      <c r="V152" s="19">
        <f t="shared" si="48"/>
        <v>55.94</v>
      </c>
    </row>
    <row r="153" s="6" customFormat="1" ht="28" customHeight="1" spans="1:22">
      <c r="A153" s="47" t="s">
        <v>174</v>
      </c>
      <c r="B153" s="23">
        <f t="shared" si="44"/>
        <v>15</v>
      </c>
      <c r="C153" s="23">
        <v>15</v>
      </c>
      <c r="D153" s="23"/>
      <c r="E153" s="23">
        <v>2.75</v>
      </c>
      <c r="F153" s="23">
        <v>0</v>
      </c>
      <c r="G153" s="23">
        <f t="shared" si="45"/>
        <v>0</v>
      </c>
      <c r="H153" s="23"/>
      <c r="I153" s="23"/>
      <c r="J153" s="23"/>
      <c r="K153" s="23"/>
      <c r="L153" s="19">
        <f t="shared" si="49"/>
        <v>17.75</v>
      </c>
      <c r="M153" s="23">
        <v>0.6</v>
      </c>
      <c r="N153" s="23">
        <v>6.76</v>
      </c>
      <c r="O153" s="23">
        <v>4.92</v>
      </c>
      <c r="P153" s="23">
        <v>0</v>
      </c>
      <c r="Q153" s="23">
        <v>35.27</v>
      </c>
      <c r="R153" s="19">
        <f t="shared" si="46"/>
        <v>47.55</v>
      </c>
      <c r="S153" s="19">
        <v>0</v>
      </c>
      <c r="T153" s="19">
        <f t="shared" si="47"/>
        <v>65.3</v>
      </c>
      <c r="U153" s="19">
        <v>48.24</v>
      </c>
      <c r="V153" s="19">
        <f t="shared" si="48"/>
        <v>17.06</v>
      </c>
    </row>
    <row r="154" s="6" customFormat="1" ht="28" customHeight="1" spans="1:22">
      <c r="A154" s="47" t="s">
        <v>175</v>
      </c>
      <c r="B154" s="23">
        <f t="shared" si="44"/>
        <v>16</v>
      </c>
      <c r="C154" s="23">
        <v>16</v>
      </c>
      <c r="D154" s="23"/>
      <c r="E154" s="23">
        <v>2.25</v>
      </c>
      <c r="F154" s="23">
        <v>10</v>
      </c>
      <c r="G154" s="23">
        <f t="shared" si="45"/>
        <v>0</v>
      </c>
      <c r="H154" s="23"/>
      <c r="I154" s="23"/>
      <c r="J154" s="23"/>
      <c r="K154" s="23"/>
      <c r="L154" s="19">
        <f t="shared" si="49"/>
        <v>28.25</v>
      </c>
      <c r="M154" s="23">
        <v>1.7</v>
      </c>
      <c r="N154" s="23">
        <v>13.74</v>
      </c>
      <c r="O154" s="23">
        <v>41.68</v>
      </c>
      <c r="P154" s="23">
        <v>0</v>
      </c>
      <c r="Q154" s="23">
        <v>19.8</v>
      </c>
      <c r="R154" s="19">
        <f t="shared" si="46"/>
        <v>76.92</v>
      </c>
      <c r="S154" s="19">
        <v>0</v>
      </c>
      <c r="T154" s="19">
        <f t="shared" si="47"/>
        <v>105.17</v>
      </c>
      <c r="U154" s="19">
        <v>66.29</v>
      </c>
      <c r="V154" s="19">
        <f t="shared" si="48"/>
        <v>38.88</v>
      </c>
    </row>
    <row r="155" s="6" customFormat="1" ht="28" customHeight="1" spans="1:22">
      <c r="A155" s="47" t="s">
        <v>176</v>
      </c>
      <c r="B155" s="23">
        <f t="shared" si="44"/>
        <v>40</v>
      </c>
      <c r="C155" s="23">
        <v>40</v>
      </c>
      <c r="D155" s="23"/>
      <c r="E155" s="23">
        <v>14.52</v>
      </c>
      <c r="F155" s="23">
        <v>4.5</v>
      </c>
      <c r="G155" s="23">
        <f t="shared" si="45"/>
        <v>0</v>
      </c>
      <c r="H155" s="23"/>
      <c r="I155" s="23"/>
      <c r="J155" s="23"/>
      <c r="K155" s="23"/>
      <c r="L155" s="19">
        <f t="shared" si="49"/>
        <v>59.02</v>
      </c>
      <c r="M155" s="23">
        <v>6.5</v>
      </c>
      <c r="N155" s="23">
        <v>37.83</v>
      </c>
      <c r="O155" s="23">
        <v>29.38</v>
      </c>
      <c r="P155" s="23">
        <v>0</v>
      </c>
      <c r="Q155" s="23">
        <v>31.19</v>
      </c>
      <c r="R155" s="19">
        <f t="shared" si="46"/>
        <v>104.9</v>
      </c>
      <c r="S155" s="19">
        <v>0</v>
      </c>
      <c r="T155" s="19">
        <f t="shared" si="47"/>
        <v>163.92</v>
      </c>
      <c r="U155" s="19">
        <v>126.68</v>
      </c>
      <c r="V155" s="19">
        <f t="shared" si="48"/>
        <v>37.24</v>
      </c>
    </row>
    <row r="156" s="6" customFormat="1" ht="28" customHeight="1" spans="1:22">
      <c r="A156" s="47" t="s">
        <v>177</v>
      </c>
      <c r="B156" s="23">
        <f t="shared" si="44"/>
        <v>260</v>
      </c>
      <c r="C156" s="23">
        <v>260</v>
      </c>
      <c r="D156" s="23"/>
      <c r="E156" s="23">
        <v>31.72</v>
      </c>
      <c r="F156" s="23">
        <v>8.5</v>
      </c>
      <c r="G156" s="23">
        <f t="shared" si="45"/>
        <v>23.9</v>
      </c>
      <c r="H156" s="23"/>
      <c r="I156" s="23"/>
      <c r="J156" s="23">
        <v>5</v>
      </c>
      <c r="K156" s="23">
        <v>18.9</v>
      </c>
      <c r="L156" s="19">
        <f t="shared" si="49"/>
        <v>324.12</v>
      </c>
      <c r="M156" s="23">
        <v>13.1</v>
      </c>
      <c r="N156" s="23">
        <v>166.28</v>
      </c>
      <c r="O156" s="23">
        <v>36.29</v>
      </c>
      <c r="P156" s="23">
        <v>0</v>
      </c>
      <c r="Q156" s="23">
        <v>81.08</v>
      </c>
      <c r="R156" s="19">
        <f t="shared" si="46"/>
        <v>296.75</v>
      </c>
      <c r="S156" s="19">
        <v>32.12</v>
      </c>
      <c r="T156" s="19">
        <f t="shared" si="47"/>
        <v>652.99</v>
      </c>
      <c r="U156" s="19">
        <v>493.82</v>
      </c>
      <c r="V156" s="19">
        <f t="shared" si="48"/>
        <v>159.17</v>
      </c>
    </row>
    <row r="157" s="6" customFormat="1" ht="28" customHeight="1" spans="1:22">
      <c r="A157" s="47" t="s">
        <v>178</v>
      </c>
      <c r="B157" s="23">
        <f t="shared" si="44"/>
        <v>53</v>
      </c>
      <c r="C157" s="23">
        <v>53</v>
      </c>
      <c r="D157" s="23"/>
      <c r="E157" s="23">
        <v>12.54</v>
      </c>
      <c r="F157" s="23">
        <v>10.5</v>
      </c>
      <c r="G157" s="23">
        <f t="shared" si="45"/>
        <v>0</v>
      </c>
      <c r="H157" s="23"/>
      <c r="I157" s="23"/>
      <c r="J157" s="23"/>
      <c r="K157" s="23"/>
      <c r="L157" s="19">
        <f t="shared" si="49"/>
        <v>76.04</v>
      </c>
      <c r="M157" s="23">
        <v>4.55</v>
      </c>
      <c r="N157" s="23">
        <v>24.95</v>
      </c>
      <c r="O157" s="23">
        <v>24.72</v>
      </c>
      <c r="P157" s="23">
        <v>0</v>
      </c>
      <c r="Q157" s="23">
        <v>31.39</v>
      </c>
      <c r="R157" s="19">
        <f t="shared" si="46"/>
        <v>85.61</v>
      </c>
      <c r="S157" s="19">
        <v>9.64</v>
      </c>
      <c r="T157" s="19">
        <f t="shared" si="47"/>
        <v>171.29</v>
      </c>
      <c r="U157" s="19">
        <v>138.52</v>
      </c>
      <c r="V157" s="19">
        <f t="shared" si="48"/>
        <v>32.77</v>
      </c>
    </row>
    <row r="158" s="6" customFormat="1" ht="28" customHeight="1" spans="1:22">
      <c r="A158" s="47" t="s">
        <v>179</v>
      </c>
      <c r="B158" s="23">
        <f t="shared" si="44"/>
        <v>105</v>
      </c>
      <c r="C158" s="23">
        <v>105</v>
      </c>
      <c r="D158" s="23"/>
      <c r="E158" s="23">
        <v>15.25</v>
      </c>
      <c r="F158" s="23">
        <v>0</v>
      </c>
      <c r="G158" s="23">
        <f t="shared" si="45"/>
        <v>0</v>
      </c>
      <c r="H158" s="23"/>
      <c r="I158" s="23"/>
      <c r="J158" s="23"/>
      <c r="K158" s="23"/>
      <c r="L158" s="19">
        <f t="shared" si="49"/>
        <v>120.25</v>
      </c>
      <c r="M158" s="23">
        <v>7.35</v>
      </c>
      <c r="N158" s="23">
        <v>53.97</v>
      </c>
      <c r="O158" s="23">
        <v>15.77</v>
      </c>
      <c r="P158" s="23">
        <v>0</v>
      </c>
      <c r="Q158" s="23">
        <v>37.04</v>
      </c>
      <c r="R158" s="19">
        <f t="shared" si="46"/>
        <v>114.13</v>
      </c>
      <c r="S158" s="19">
        <v>19.27</v>
      </c>
      <c r="T158" s="19">
        <f t="shared" si="47"/>
        <v>253.65</v>
      </c>
      <c r="U158" s="19">
        <v>214.01</v>
      </c>
      <c r="V158" s="19">
        <f t="shared" si="48"/>
        <v>39.64</v>
      </c>
    </row>
    <row r="159" s="6" customFormat="1" ht="28" customHeight="1" spans="1:22">
      <c r="A159" s="51" t="s">
        <v>180</v>
      </c>
      <c r="B159" s="23">
        <f t="shared" si="44"/>
        <v>77</v>
      </c>
      <c r="C159" s="23">
        <v>77</v>
      </c>
      <c r="D159" s="23"/>
      <c r="E159" s="23">
        <v>54.49</v>
      </c>
      <c r="F159" s="23">
        <v>10.5</v>
      </c>
      <c r="G159" s="23">
        <f t="shared" si="45"/>
        <v>0</v>
      </c>
      <c r="H159" s="23"/>
      <c r="I159" s="23"/>
      <c r="J159" s="23"/>
      <c r="K159" s="23"/>
      <c r="L159" s="19">
        <f t="shared" si="49"/>
        <v>141.99</v>
      </c>
      <c r="M159" s="23">
        <v>5.95</v>
      </c>
      <c r="N159" s="23">
        <v>252.28</v>
      </c>
      <c r="O159" s="23">
        <v>39.64</v>
      </c>
      <c r="P159" s="23">
        <v>0</v>
      </c>
      <c r="Q159" s="23">
        <v>29.95</v>
      </c>
      <c r="R159" s="19">
        <f t="shared" si="46"/>
        <v>327.82</v>
      </c>
      <c r="S159" s="19">
        <v>298.69</v>
      </c>
      <c r="T159" s="19">
        <f t="shared" si="47"/>
        <v>768.5</v>
      </c>
      <c r="U159" s="19">
        <v>669.27</v>
      </c>
      <c r="V159" s="19">
        <f t="shared" si="48"/>
        <v>99.23</v>
      </c>
    </row>
    <row r="160" s="6" customFormat="1" ht="28" customHeight="1" spans="1:22">
      <c r="A160" s="47" t="s">
        <v>181</v>
      </c>
      <c r="B160" s="23">
        <f t="shared" si="44"/>
        <v>36</v>
      </c>
      <c r="C160" s="23">
        <v>36</v>
      </c>
      <c r="D160" s="23"/>
      <c r="E160" s="23">
        <v>6.03</v>
      </c>
      <c r="F160" s="23">
        <v>7.9</v>
      </c>
      <c r="G160" s="23">
        <f t="shared" si="45"/>
        <v>0</v>
      </c>
      <c r="H160" s="23"/>
      <c r="I160" s="23"/>
      <c r="J160" s="23"/>
      <c r="K160" s="23"/>
      <c r="L160" s="19">
        <f t="shared" si="49"/>
        <v>49.93</v>
      </c>
      <c r="M160" s="23">
        <v>2.5</v>
      </c>
      <c r="N160" s="23">
        <v>41.17</v>
      </c>
      <c r="O160" s="23">
        <v>21.05</v>
      </c>
      <c r="P160" s="23">
        <v>0</v>
      </c>
      <c r="Q160" s="23">
        <v>28.93</v>
      </c>
      <c r="R160" s="19">
        <f t="shared" si="46"/>
        <v>93.65</v>
      </c>
      <c r="S160" s="19">
        <v>327.59</v>
      </c>
      <c r="T160" s="19">
        <f t="shared" si="47"/>
        <v>471.17</v>
      </c>
      <c r="U160" s="19">
        <v>460.04</v>
      </c>
      <c r="V160" s="19">
        <f t="shared" si="48"/>
        <v>11.1299999999999</v>
      </c>
    </row>
    <row r="161" s="6" customFormat="1" ht="28" customHeight="1" spans="1:22">
      <c r="A161" s="47" t="s">
        <v>182</v>
      </c>
      <c r="B161" s="23">
        <f t="shared" si="44"/>
        <v>31</v>
      </c>
      <c r="C161" s="23">
        <v>31</v>
      </c>
      <c r="D161" s="23"/>
      <c r="E161" s="23">
        <v>7.03</v>
      </c>
      <c r="F161" s="23">
        <v>0</v>
      </c>
      <c r="G161" s="23">
        <f t="shared" si="45"/>
        <v>0</v>
      </c>
      <c r="H161" s="23"/>
      <c r="I161" s="23"/>
      <c r="J161" s="23"/>
      <c r="K161" s="23"/>
      <c r="L161" s="19">
        <f t="shared" si="49"/>
        <v>38.03</v>
      </c>
      <c r="M161" s="23">
        <v>2.45</v>
      </c>
      <c r="N161" s="23">
        <v>149.43</v>
      </c>
      <c r="O161" s="23">
        <v>26.09</v>
      </c>
      <c r="P161" s="23">
        <v>0</v>
      </c>
      <c r="Q161" s="23">
        <v>37.66</v>
      </c>
      <c r="R161" s="19">
        <f t="shared" si="46"/>
        <v>215.63</v>
      </c>
      <c r="S161" s="19">
        <v>0</v>
      </c>
      <c r="T161" s="19">
        <f t="shared" si="47"/>
        <v>253.66</v>
      </c>
      <c r="U161" s="19">
        <v>133.54</v>
      </c>
      <c r="V161" s="19">
        <f t="shared" si="48"/>
        <v>120.12</v>
      </c>
    </row>
    <row r="162" ht="28" customHeight="1"/>
  </sheetData>
  <mergeCells count="19">
    <mergeCell ref="A2:V2"/>
    <mergeCell ref="B4:L4"/>
    <mergeCell ref="M4:R4"/>
    <mergeCell ref="B5:D5"/>
    <mergeCell ref="G5:K5"/>
    <mergeCell ref="A4:A6"/>
    <mergeCell ref="E5:E6"/>
    <mergeCell ref="F5:F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conditionalFormatting sqref="A105:A126">
    <cfRule type="duplicateValues" dxfId="0" priority="2"/>
  </conditionalFormatting>
  <printOptions horizontalCentered="1"/>
  <pageMargins left="0.472222222222222" right="0.472222222222222" top="0.590277777777778" bottom="0.790972222222222" header="0" footer="0.511805555555556"/>
  <pageSetup paperSize="9" scale="43" fitToHeight="0" orientation="landscape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ht706</cp:lastModifiedBy>
  <dcterms:created xsi:type="dcterms:W3CDTF">2023-11-30T15:04:00Z</dcterms:created>
  <dcterms:modified xsi:type="dcterms:W3CDTF">2025-07-29T20:21:31Z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4EDF233F0A94AF82CBBC8868D52A6DBA</vt:lpwstr>
  </property>
</Properties>
</file>