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<sst xmlns="http://schemas.openxmlformats.org/spreadsheetml/2006/main" count="168" uniqueCount="91">
  <si>
    <t>附件</t>
  </si>
  <si>
    <t>咸宁市29项病理类医疗服务项目价格表（征求意见稿）</t>
  </si>
  <si>
    <t>序号</t>
  </si>
  <si>
    <t>编号</t>
  </si>
  <si>
    <t>项目名称</t>
  </si>
  <si>
    <t>项目内涵</t>
  </si>
  <si>
    <t>除外内容</t>
  </si>
  <si>
    <t>计价单位</t>
  </si>
  <si>
    <t>三级价格</t>
  </si>
  <si>
    <t>二级价格</t>
  </si>
  <si>
    <t>一级价格</t>
  </si>
  <si>
    <t>说明</t>
  </si>
  <si>
    <t>尸检病理诊断</t>
  </si>
  <si>
    <t>含7岁及以上儿童及成人尸解、尸检后常规缝合处理、尸检标本的组织病理诊断、尸检废弃物处理;不含组织病理学诊断中使用的特殊病理技术、尸检后对遗体的特殊处理,如:遗体火化或掩埋;肢体离断或大面积撕裂尸体的复杂修复与整容等</t>
  </si>
  <si>
    <t/>
  </si>
  <si>
    <t>次</t>
  </si>
  <si>
    <t>1．局部解剖诊断按全身解剖计费；2．传染病和特异性感染病尸体加收200元</t>
  </si>
  <si>
    <t>儿童及胎儿尸检病理诊断</t>
  </si>
  <si>
    <t>指7岁以下儿童及胎儿尸解,其余同尸检病理诊断</t>
  </si>
  <si>
    <t>2.细胞病理学检查与诊断</t>
  </si>
  <si>
    <t>不含采集标本的临床操作、细胞病理学标本的非常规诊断技术,如:电镜检查、组织化学与免疫组化染色、图象分析技术、流式细胞术、计算机细胞筛选技术、分子病理学检查</t>
  </si>
  <si>
    <t>以两张涂(压)片为基价，超过两张者，每张加收10元</t>
  </si>
  <si>
    <t>体液细胞学检查与诊断</t>
  </si>
  <si>
    <t>包括胸水、腹水、心包液、脑脊液、精液、各种囊肿穿刺液、唾液、龈沟液及其他体液的细胞学检查与诊断。不含细胞蜡块制作及特染、免疫组化检查、宫颈细胞病理学诊断</t>
  </si>
  <si>
    <t>例</t>
  </si>
  <si>
    <t>需塑料包埋的标本加收10元</t>
  </si>
  <si>
    <t>细针穿刺细胞学检查与诊断</t>
  </si>
  <si>
    <t>指各种实质性脏器的细针穿刺标本的涂片(压片)检查及诊断</t>
  </si>
  <si>
    <t>脱落细胞学检查与诊断</t>
  </si>
  <si>
    <t>各种脱落细胞学标准检查及诊断</t>
  </si>
  <si>
    <t>细胞学计数</t>
  </si>
  <si>
    <t>包括支气管灌洗液、脑脊液等细胞的计数;不含骨髓涂片计数</t>
  </si>
  <si>
    <t>穿刺组织活检检查与诊断</t>
  </si>
  <si>
    <t>包括各种组织、器官的穿刺组织活检及诊断</t>
  </si>
  <si>
    <t>以两个蜡块为基价，超过两个者，每个加收50元</t>
  </si>
  <si>
    <t>内镜组织活检检查与诊断</t>
  </si>
  <si>
    <t>包括各种内镜采集的组织标本的病理学检查与诊断</t>
  </si>
  <si>
    <t>骨髓组织活检检查与诊断</t>
  </si>
  <si>
    <t>指骨髓组织标本常规染色检查</t>
  </si>
  <si>
    <t>手术标本检查与诊断</t>
  </si>
  <si>
    <t>截肢标本病理检查与诊断</t>
  </si>
  <si>
    <t>包括上下肢截肢标本</t>
  </si>
  <si>
    <t>每肢、每指(趾)</t>
  </si>
  <si>
    <t>以两个蜡块为基价，超过两个者，每个加收50元；不脱钙直接切片标本加收10元</t>
  </si>
  <si>
    <t>颌骨样本及牙体牙周样本诊断</t>
  </si>
  <si>
    <t>以两个蜡块为基价，超过两个者，每个加收10元；不脱钙直接切片标本加收10元</t>
  </si>
  <si>
    <t>快速石蜡切片检查与诊断</t>
  </si>
  <si>
    <t>全部组织病理检查过程要求在24小时内完成。快速细胞病理诊断参照执行</t>
  </si>
  <si>
    <t>以两个组织块为基价，超过两个组织块者，每个加收50元</t>
  </si>
  <si>
    <t>特殊染色及酶组织化学染色诊断</t>
  </si>
  <si>
    <t>每个标本,每种染色</t>
  </si>
  <si>
    <t>免疫组织化学染色诊断</t>
  </si>
  <si>
    <t>132①162②</t>
  </si>
  <si>
    <t>119①146②</t>
  </si>
  <si>
    <t>107①131②</t>
  </si>
  <si>
    <t>①手工法
②全自动仪器法</t>
  </si>
  <si>
    <t>免疫荧光染色诊断</t>
  </si>
  <si>
    <t>普通透射电镜检查与诊断</t>
  </si>
  <si>
    <t>每个标本</t>
  </si>
  <si>
    <t>免疫电镜检查与诊断</t>
  </si>
  <si>
    <t>扫描电镜检查与诊断</t>
  </si>
  <si>
    <t>原位杂交技术</t>
  </si>
  <si>
    <t>项①每探针②</t>
  </si>
  <si>
    <t>156①800②</t>
  </si>
  <si>
    <t>140①720②</t>
  </si>
  <si>
    <t>126①648②</t>
  </si>
  <si>
    <t>①组织化学法
②荧光素法（FISH)</t>
  </si>
  <si>
    <t>印迹杂交技术</t>
  </si>
  <si>
    <t>包括Southern Northern Western杂交技术</t>
  </si>
  <si>
    <t>项</t>
  </si>
  <si>
    <t>脱氧核糖核酸(DNA)测序</t>
  </si>
  <si>
    <t>标本类型: 各种标本。核收登记，标本评估，处理(据样本类型不同进行相应的前处理)，参照标准化操作流程进行实验操作，上机测序，对基因进行序列分析，综合分析后出具诊断报告，包括显微镜下评估。上述技术过程中所产生的废液、废物的处理。对特殊情况作出备注、提出临床建议;接受咨询或会诊。</t>
  </si>
  <si>
    <t>1.核糖核酸测序参照执行；2.每基因收费不超过6个位点</t>
  </si>
  <si>
    <t>270700005x</t>
  </si>
  <si>
    <t>基因重排技术（毛细管电泳法）</t>
  </si>
  <si>
    <t>石蜡包埋组织，经切片机切片，脱蜡后消化，提取相关DNA和RNA，进行质量控制和浓度测定后，按要求加样进行淋巴瘤T系和B系全套重排PCR反应，加入内参后，使用基因测序仪进行毛细管电泳，采集荧光信号，获得电泳图，判断患者基因重排状态。每次检测必须设定阴性对照、阳性对照和内参等质控品。冰冻切片、细胞片和组织印片参照相应方法制片。</t>
  </si>
  <si>
    <t>单独检测淋巴瘤T系或B系重排计费减半</t>
  </si>
  <si>
    <t>病理体视学检查与图象分析</t>
  </si>
  <si>
    <t>包括流式细胞仪、显微分光光度技术</t>
  </si>
  <si>
    <t>膜式病变细胞采集术</t>
  </si>
  <si>
    <t>指细胞病理学检查中使用的特殊膜式细胞采集方法</t>
  </si>
  <si>
    <t>病理大体标本摄影</t>
  </si>
  <si>
    <t>积累科研资料的摄影不得计费</t>
  </si>
  <si>
    <t>疑难病理会诊</t>
  </si>
  <si>
    <t>1.由高级职称病理医师主持的专家组会诊；2.以4张玻片为基价，超过4张玻片者，每张加收20元，每次加收不超过10张玻片</t>
  </si>
  <si>
    <t>普通病理会诊</t>
  </si>
  <si>
    <t>1.不符合疑难病理会诊条件的其他会诊；2.以4张玻片为基价，超过4张玻片者，每张加收10元，每次加收不超过10张玻片</t>
  </si>
  <si>
    <t>BZAA0003</t>
  </si>
  <si>
    <t>远程病理诊断（互联网）</t>
  </si>
  <si>
    <t>指通过网络计算机远程系统提供的病理数据传输及诊断服务。开通网络计算机系统，邀请方医疗机构向受邀方医疗机构提供病理资料（含病理申请单、取材明细以及病理数字玻片等），并上传到病理远程会诊平台云端。受邀方基于上述资料通过云端平台对患者的病情进行分析，最终作出综合诊断意见，并出具由相关医师签名的病理诊断报告。</t>
  </si>
  <si>
    <t>1.以4张玻片为基数，超过4张玻片者，每增加1张加收50元，每次加收不超过10张玻片；2.术中快速远程病理诊断，在原远程病理诊断计费基础上加收100元。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</si>
</sst>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4" fillId="0" borderId="0" applyProtection="false"/>
    <xf numFmtId="0" fontId="15" fillId="0" borderId="0">
      <alignment vertical="center"/>
    </xf>
    <xf numFmtId="0" fontId="10" fillId="0" borderId="0">
      <alignment vertical="center"/>
    </xf>
    <xf numFmtId="9" fontId="4" fillId="0" borderId="0" applyFont="false" applyFill="false" applyBorder="false" applyAlignment="false" applyProtection="false"/>
    <xf numFmtId="0" fontId="7" fillId="14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9" fillId="10" borderId="5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3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5" fillId="15" borderId="3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3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1" xfId="0" applyFont="true" applyFill="true" applyBorder="true" applyAlignment="true" applyProtection="true">
      <alignment horizontal="center" vertical="center" wrapText="true"/>
    </xf>
    <xf numFmtId="0" fontId="4" fillId="2" borderId="2" xfId="0" applyFont="true" applyFill="true" applyBorder="true" applyAlignment="true" applyProtection="true">
      <alignment horizontal="left" vertical="center" wrapText="true"/>
      <protection locked="false"/>
    </xf>
    <xf numFmtId="0" fontId="4" fillId="2" borderId="1" xfId="0" applyFont="true" applyFill="true" applyBorder="true" applyAlignment="true" applyProtection="true">
      <alignment horizontal="left" vertical="center" wrapText="true"/>
      <protection locked="false"/>
    </xf>
    <xf numFmtId="0" fontId="4" fillId="2" borderId="2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 applyProtection="true">
      <alignment horizontal="left" vertical="center" wrapText="true"/>
    </xf>
    <xf numFmtId="0" fontId="4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2" borderId="1" xfId="0" applyFont="true" applyFill="true" applyBorder="true" applyAlignment="true" applyProtection="true">
      <alignment vertical="center" wrapText="true"/>
      <protection locked="false"/>
    </xf>
    <xf numFmtId="0" fontId="4" fillId="0" borderId="1" xfId="0" applyFont="true" applyFill="true" applyBorder="true" applyAlignment="true" applyProtection="true">
      <alignment horizontal="left" vertical="center" wrapText="true"/>
      <protection locked="false"/>
    </xf>
  </cellXfs>
  <cellStyles count="54">
    <cellStyle name="常规" xfId="0" builtinId="0"/>
    <cellStyle name="常规 2" xfId="1"/>
    <cellStyle name="常规 14" xfId="2"/>
    <cellStyle name="常规_治未病项目" xfId="3"/>
    <cellStyle name="百分比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常规 10" xfId="30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A1" sqref="A1:J1"/>
    </sheetView>
  </sheetViews>
  <sheetFormatPr defaultColWidth="9" defaultRowHeight="13.5"/>
  <cols>
    <col min="1" max="1" width="4.75" customWidth="true"/>
    <col min="2" max="2" width="11.5" customWidth="true"/>
    <col min="3" max="3" width="15" customWidth="true"/>
    <col min="4" max="4" width="29.125" customWidth="true"/>
    <col min="5" max="6" width="6" customWidth="true"/>
    <col min="7" max="9" width="12.125" customWidth="true"/>
    <col min="10" max="10" width="15.875" customWidth="true"/>
  </cols>
  <sheetData>
    <row r="1" ht="21" customHeight="true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" customHeight="true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true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24" customHeight="true" spans="1:10">
      <c r="A4" s="4">
        <v>1</v>
      </c>
      <c r="B4" s="6">
        <v>270100001</v>
      </c>
      <c r="C4" s="7" t="s">
        <v>12</v>
      </c>
      <c r="D4" s="7" t="s">
        <v>13</v>
      </c>
      <c r="E4" s="7" t="s">
        <v>14</v>
      </c>
      <c r="F4" s="12" t="s">
        <v>15</v>
      </c>
      <c r="G4" s="12">
        <f>2500*(1-20%)</f>
        <v>2000</v>
      </c>
      <c r="H4" s="12">
        <f>G4*(1-10%)</f>
        <v>1800</v>
      </c>
      <c r="I4" s="12">
        <f>H4*(1-10%)</f>
        <v>1620</v>
      </c>
      <c r="J4" s="15" t="s">
        <v>16</v>
      </c>
    </row>
    <row r="5" ht="79" customHeight="true" spans="1:10">
      <c r="A5" s="4">
        <v>2</v>
      </c>
      <c r="B5" s="6">
        <v>270100002</v>
      </c>
      <c r="C5" s="7" t="s">
        <v>17</v>
      </c>
      <c r="D5" s="7" t="s">
        <v>18</v>
      </c>
      <c r="E5" s="7" t="s">
        <v>14</v>
      </c>
      <c r="F5" s="12" t="s">
        <v>15</v>
      </c>
      <c r="G5" s="12">
        <f>1500*(1-20%)</f>
        <v>1200</v>
      </c>
      <c r="H5" s="12">
        <f>G5*(1-10%)</f>
        <v>1080</v>
      </c>
      <c r="I5" s="12">
        <f>H5*(1-10%)</f>
        <v>972</v>
      </c>
      <c r="J5" s="15" t="s">
        <v>16</v>
      </c>
    </row>
    <row r="6" ht="91" customHeight="true" spans="1:10">
      <c r="A6" s="4"/>
      <c r="B6" s="6">
        <v>2702</v>
      </c>
      <c r="C6" s="7" t="s">
        <v>19</v>
      </c>
      <c r="D6" s="7" t="s">
        <v>20</v>
      </c>
      <c r="E6" s="7" t="s">
        <v>14</v>
      </c>
      <c r="F6" s="12" t="s">
        <v>14</v>
      </c>
      <c r="G6" s="12"/>
      <c r="H6" s="12"/>
      <c r="I6" s="12"/>
      <c r="J6" s="15" t="s">
        <v>21</v>
      </c>
    </row>
    <row r="7" ht="114" customHeight="true" spans="1:10">
      <c r="A7" s="4">
        <v>3</v>
      </c>
      <c r="B7" s="6">
        <v>270200001</v>
      </c>
      <c r="C7" s="7" t="s">
        <v>22</v>
      </c>
      <c r="D7" s="7" t="s">
        <v>23</v>
      </c>
      <c r="E7" s="7" t="s">
        <v>14</v>
      </c>
      <c r="F7" s="12" t="s">
        <v>24</v>
      </c>
      <c r="G7" s="12">
        <f>80*(1-20%)</f>
        <v>64</v>
      </c>
      <c r="H7" s="12">
        <v>58</v>
      </c>
      <c r="I7" s="12">
        <v>52</v>
      </c>
      <c r="J7" s="15" t="s">
        <v>25</v>
      </c>
    </row>
    <row r="8" ht="42" customHeight="true" spans="1:10">
      <c r="A8" s="4">
        <v>4</v>
      </c>
      <c r="B8" s="6">
        <v>270200003</v>
      </c>
      <c r="C8" s="7" t="s">
        <v>26</v>
      </c>
      <c r="D8" s="7" t="s">
        <v>27</v>
      </c>
      <c r="E8" s="7" t="s">
        <v>14</v>
      </c>
      <c r="F8" s="12" t="s">
        <v>24</v>
      </c>
      <c r="G8" s="12">
        <v>85</v>
      </c>
      <c r="H8" s="12">
        <v>77</v>
      </c>
      <c r="I8" s="12">
        <v>69</v>
      </c>
      <c r="J8" s="15" t="s">
        <v>14</v>
      </c>
    </row>
    <row r="9" ht="39" customHeight="true" spans="1:10">
      <c r="A9" s="4">
        <v>5</v>
      </c>
      <c r="B9" s="6">
        <v>270200004</v>
      </c>
      <c r="C9" s="7" t="s">
        <v>28</v>
      </c>
      <c r="D9" s="7" t="s">
        <v>29</v>
      </c>
      <c r="E9" s="7" t="s">
        <v>14</v>
      </c>
      <c r="F9" s="12" t="s">
        <v>24</v>
      </c>
      <c r="G9" s="12">
        <f>80*(1-20%)</f>
        <v>64</v>
      </c>
      <c r="H9" s="12">
        <v>58</v>
      </c>
      <c r="I9" s="12">
        <v>52</v>
      </c>
      <c r="J9" s="15" t="s">
        <v>14</v>
      </c>
    </row>
    <row r="10" ht="39" customHeight="true" spans="1:10">
      <c r="A10" s="4">
        <v>6</v>
      </c>
      <c r="B10" s="6">
        <v>270200005</v>
      </c>
      <c r="C10" s="7" t="s">
        <v>30</v>
      </c>
      <c r="D10" s="7" t="s">
        <v>31</v>
      </c>
      <c r="E10" s="7" t="s">
        <v>14</v>
      </c>
      <c r="F10" s="12" t="s">
        <v>24</v>
      </c>
      <c r="G10" s="12">
        <v>26</v>
      </c>
      <c r="H10" s="12">
        <v>23</v>
      </c>
      <c r="I10" s="12">
        <v>21</v>
      </c>
      <c r="J10" s="15" t="s">
        <v>14</v>
      </c>
    </row>
    <row r="11" ht="76" customHeight="true" spans="1:10">
      <c r="A11" s="4">
        <v>7</v>
      </c>
      <c r="B11" s="6">
        <v>270300001</v>
      </c>
      <c r="C11" s="7" t="s">
        <v>32</v>
      </c>
      <c r="D11" s="7" t="s">
        <v>33</v>
      </c>
      <c r="E11" s="7" t="s">
        <v>14</v>
      </c>
      <c r="F11" s="12" t="s">
        <v>24</v>
      </c>
      <c r="G11" s="12">
        <f>160*(1-20%)</f>
        <v>128</v>
      </c>
      <c r="H11" s="12">
        <v>115</v>
      </c>
      <c r="I11" s="12">
        <v>104</v>
      </c>
      <c r="J11" s="15" t="s">
        <v>34</v>
      </c>
    </row>
    <row r="12" ht="72" customHeight="true" spans="1:10">
      <c r="A12" s="4">
        <v>8</v>
      </c>
      <c r="B12" s="6">
        <v>270300002</v>
      </c>
      <c r="C12" s="7" t="s">
        <v>35</v>
      </c>
      <c r="D12" s="7" t="s">
        <v>36</v>
      </c>
      <c r="E12" s="7" t="s">
        <v>14</v>
      </c>
      <c r="F12" s="12" t="s">
        <v>24</v>
      </c>
      <c r="G12" s="12">
        <f>185*(1-20%)</f>
        <v>148</v>
      </c>
      <c r="H12" s="12">
        <v>133</v>
      </c>
      <c r="I12" s="12">
        <v>120</v>
      </c>
      <c r="J12" s="15" t="s">
        <v>34</v>
      </c>
    </row>
    <row r="13" ht="39" customHeight="true" spans="1:10">
      <c r="A13" s="4">
        <v>9</v>
      </c>
      <c r="B13" s="6">
        <v>270300004</v>
      </c>
      <c r="C13" s="7" t="s">
        <v>37</v>
      </c>
      <c r="D13" s="7" t="s">
        <v>38</v>
      </c>
      <c r="E13" s="7" t="s">
        <v>14</v>
      </c>
      <c r="F13" s="12" t="s">
        <v>24</v>
      </c>
      <c r="G13" s="12">
        <f>160*(1-20%)</f>
        <v>128</v>
      </c>
      <c r="H13" s="12">
        <v>115</v>
      </c>
      <c r="I13" s="12">
        <v>104</v>
      </c>
      <c r="J13" s="15" t="s">
        <v>14</v>
      </c>
    </row>
    <row r="14" ht="72" customHeight="true" spans="1:10">
      <c r="A14" s="4">
        <v>10</v>
      </c>
      <c r="B14" s="6">
        <v>270300005</v>
      </c>
      <c r="C14" s="7" t="s">
        <v>39</v>
      </c>
      <c r="D14" s="7" t="s">
        <v>14</v>
      </c>
      <c r="E14" s="7" t="s">
        <v>14</v>
      </c>
      <c r="F14" s="12" t="s">
        <v>24</v>
      </c>
      <c r="G14" s="12">
        <v>130</v>
      </c>
      <c r="H14" s="12">
        <f>G14*(1-10%)</f>
        <v>117</v>
      </c>
      <c r="I14" s="12">
        <v>105</v>
      </c>
      <c r="J14" s="15" t="s">
        <v>34</v>
      </c>
    </row>
    <row r="15" ht="102" customHeight="true" spans="1:10">
      <c r="A15" s="4">
        <v>11</v>
      </c>
      <c r="B15" s="6">
        <v>270300006</v>
      </c>
      <c r="C15" s="7" t="s">
        <v>40</v>
      </c>
      <c r="D15" s="7" t="s">
        <v>41</v>
      </c>
      <c r="E15" s="7" t="s">
        <v>14</v>
      </c>
      <c r="F15" s="12" t="s">
        <v>42</v>
      </c>
      <c r="G15" s="12">
        <v>116</v>
      </c>
      <c r="H15" s="12">
        <v>104</v>
      </c>
      <c r="I15" s="12">
        <v>94</v>
      </c>
      <c r="J15" s="15" t="s">
        <v>43</v>
      </c>
    </row>
    <row r="16" ht="101" customHeight="true" spans="1:10">
      <c r="A16" s="4">
        <v>12</v>
      </c>
      <c r="B16" s="6">
        <v>270300009</v>
      </c>
      <c r="C16" s="7" t="s">
        <v>44</v>
      </c>
      <c r="D16" s="7" t="s">
        <v>14</v>
      </c>
      <c r="E16" s="7" t="s">
        <v>14</v>
      </c>
      <c r="F16" s="12" t="s">
        <v>24</v>
      </c>
      <c r="G16" s="12">
        <f>165*(1-20%)</f>
        <v>132</v>
      </c>
      <c r="H16" s="12">
        <v>119</v>
      </c>
      <c r="I16" s="12">
        <v>107</v>
      </c>
      <c r="J16" s="15" t="s">
        <v>45</v>
      </c>
    </row>
    <row r="17" ht="64" customHeight="true" spans="1:10">
      <c r="A17" s="4">
        <v>13</v>
      </c>
      <c r="B17" s="6">
        <v>270400002</v>
      </c>
      <c r="C17" s="7" t="s">
        <v>46</v>
      </c>
      <c r="D17" s="7" t="s">
        <v>47</v>
      </c>
      <c r="E17" s="7" t="s">
        <v>14</v>
      </c>
      <c r="F17" s="12" t="s">
        <v>24</v>
      </c>
      <c r="G17" s="12">
        <f>300*(1-20%)</f>
        <v>240</v>
      </c>
      <c r="H17" s="12">
        <f>G17*(1-10%)</f>
        <v>216</v>
      </c>
      <c r="I17" s="12">
        <v>194</v>
      </c>
      <c r="J17" s="15" t="s">
        <v>48</v>
      </c>
    </row>
    <row r="18" ht="76" customHeight="true" spans="1:10">
      <c r="A18" s="4">
        <v>14</v>
      </c>
      <c r="B18" s="6">
        <v>270500001</v>
      </c>
      <c r="C18" s="7" t="s">
        <v>49</v>
      </c>
      <c r="D18" s="7" t="s">
        <v>14</v>
      </c>
      <c r="E18" s="7" t="s">
        <v>14</v>
      </c>
      <c r="F18" s="12" t="s">
        <v>50</v>
      </c>
      <c r="G18" s="12">
        <f>100*(1-20%)</f>
        <v>80</v>
      </c>
      <c r="H18" s="12">
        <f>G18*(1-10%)</f>
        <v>72</v>
      </c>
      <c r="I18" s="12">
        <v>65</v>
      </c>
      <c r="J18" s="15" t="s">
        <v>14</v>
      </c>
    </row>
    <row r="19" ht="69" customHeight="true" spans="1:10">
      <c r="A19" s="4">
        <v>15</v>
      </c>
      <c r="B19" s="6">
        <v>270500002</v>
      </c>
      <c r="C19" s="7" t="s">
        <v>51</v>
      </c>
      <c r="D19" s="7" t="s">
        <v>14</v>
      </c>
      <c r="E19" s="7" t="s">
        <v>14</v>
      </c>
      <c r="F19" s="12" t="s">
        <v>50</v>
      </c>
      <c r="G19" s="12" t="s">
        <v>52</v>
      </c>
      <c r="H19" s="12" t="s">
        <v>53</v>
      </c>
      <c r="I19" s="12" t="s">
        <v>54</v>
      </c>
      <c r="J19" s="15" t="s">
        <v>55</v>
      </c>
    </row>
    <row r="20" ht="68" customHeight="true" spans="1:10">
      <c r="A20" s="4">
        <v>16</v>
      </c>
      <c r="B20" s="6">
        <v>270500003</v>
      </c>
      <c r="C20" s="7" t="s">
        <v>56</v>
      </c>
      <c r="D20" s="7" t="s">
        <v>14</v>
      </c>
      <c r="E20" s="7" t="s">
        <v>14</v>
      </c>
      <c r="F20" s="12" t="s">
        <v>50</v>
      </c>
      <c r="G20" s="12">
        <f>140*(1-20%)</f>
        <v>112</v>
      </c>
      <c r="H20" s="12">
        <v>101</v>
      </c>
      <c r="I20" s="12">
        <v>91</v>
      </c>
      <c r="J20" s="15" t="s">
        <v>14</v>
      </c>
    </row>
    <row r="21" ht="41" customHeight="true" spans="1:10">
      <c r="A21" s="4">
        <v>17</v>
      </c>
      <c r="B21" s="6">
        <v>270600001</v>
      </c>
      <c r="C21" s="7" t="s">
        <v>57</v>
      </c>
      <c r="D21" s="7" t="s">
        <v>14</v>
      </c>
      <c r="E21" s="7" t="s">
        <v>14</v>
      </c>
      <c r="F21" s="12" t="s">
        <v>58</v>
      </c>
      <c r="G21" s="12">
        <f>380*(1-20%)</f>
        <v>304</v>
      </c>
      <c r="H21" s="12">
        <v>274</v>
      </c>
      <c r="I21" s="12">
        <v>247</v>
      </c>
      <c r="J21" s="15" t="s">
        <v>14</v>
      </c>
    </row>
    <row r="22" ht="40" customHeight="true" spans="1:10">
      <c r="A22" s="4">
        <v>18</v>
      </c>
      <c r="B22" s="6">
        <v>270600002</v>
      </c>
      <c r="C22" s="7" t="s">
        <v>59</v>
      </c>
      <c r="D22" s="7" t="s">
        <v>14</v>
      </c>
      <c r="E22" s="7" t="s">
        <v>14</v>
      </c>
      <c r="F22" s="12" t="s">
        <v>58</v>
      </c>
      <c r="G22" s="12">
        <f>460*(1-20%)</f>
        <v>368</v>
      </c>
      <c r="H22" s="12">
        <v>331</v>
      </c>
      <c r="I22" s="12">
        <v>298</v>
      </c>
      <c r="J22" s="15" t="s">
        <v>14</v>
      </c>
    </row>
    <row r="23" ht="39" customHeight="true" spans="1:10">
      <c r="A23" s="4">
        <v>19</v>
      </c>
      <c r="B23" s="6">
        <v>270600003</v>
      </c>
      <c r="C23" s="7" t="s">
        <v>60</v>
      </c>
      <c r="D23" s="7" t="s">
        <v>14</v>
      </c>
      <c r="E23" s="7" t="s">
        <v>14</v>
      </c>
      <c r="F23" s="12" t="s">
        <v>58</v>
      </c>
      <c r="G23" s="12">
        <f>380*(1-20%)</f>
        <v>304</v>
      </c>
      <c r="H23" s="12">
        <v>274</v>
      </c>
      <c r="I23" s="12">
        <v>247</v>
      </c>
      <c r="J23" s="15" t="s">
        <v>14</v>
      </c>
    </row>
    <row r="24" ht="50" customHeight="true" spans="1:10">
      <c r="A24" s="4">
        <v>20</v>
      </c>
      <c r="B24" s="6">
        <v>270700001</v>
      </c>
      <c r="C24" s="7" t="s">
        <v>61</v>
      </c>
      <c r="D24" s="7" t="s">
        <v>14</v>
      </c>
      <c r="E24" s="7" t="s">
        <v>14</v>
      </c>
      <c r="F24" s="12" t="s">
        <v>62</v>
      </c>
      <c r="G24" s="12" t="s">
        <v>63</v>
      </c>
      <c r="H24" s="12" t="s">
        <v>64</v>
      </c>
      <c r="I24" s="12" t="s">
        <v>65</v>
      </c>
      <c r="J24" s="15" t="s">
        <v>66</v>
      </c>
    </row>
    <row r="25" ht="35" customHeight="true" spans="1:10">
      <c r="A25" s="4">
        <v>21</v>
      </c>
      <c r="B25" s="6">
        <v>270700002</v>
      </c>
      <c r="C25" s="7" t="s">
        <v>67</v>
      </c>
      <c r="D25" s="7" t="s">
        <v>68</v>
      </c>
      <c r="E25" s="7" t="s">
        <v>14</v>
      </c>
      <c r="F25" s="12" t="s">
        <v>69</v>
      </c>
      <c r="G25" s="12">
        <v>158</v>
      </c>
      <c r="H25" s="12">
        <v>142</v>
      </c>
      <c r="I25" s="12">
        <v>128</v>
      </c>
      <c r="J25" s="15" t="s">
        <v>14</v>
      </c>
    </row>
    <row r="26" ht="188" customHeight="true" spans="1:10">
      <c r="A26" s="4">
        <v>22</v>
      </c>
      <c r="B26" s="6">
        <v>270700003</v>
      </c>
      <c r="C26" s="7" t="s">
        <v>70</v>
      </c>
      <c r="D26" s="7" t="s">
        <v>71</v>
      </c>
      <c r="E26" s="7" t="s">
        <v>14</v>
      </c>
      <c r="F26" s="12" t="s">
        <v>69</v>
      </c>
      <c r="G26" s="12">
        <f>300*(1-20%)</f>
        <v>240</v>
      </c>
      <c r="H26" s="12">
        <f>G26*(1-10%)</f>
        <v>216</v>
      </c>
      <c r="I26" s="12">
        <v>194</v>
      </c>
      <c r="J26" s="15" t="s">
        <v>72</v>
      </c>
    </row>
    <row r="27" ht="193" customHeight="true" spans="1:10">
      <c r="A27" s="4">
        <v>23</v>
      </c>
      <c r="B27" s="8" t="s">
        <v>73</v>
      </c>
      <c r="C27" s="9" t="s">
        <v>74</v>
      </c>
      <c r="D27" s="10" t="s">
        <v>75</v>
      </c>
      <c r="E27" s="9"/>
      <c r="F27" s="13" t="s">
        <v>69</v>
      </c>
      <c r="G27" s="12">
        <v>3702</v>
      </c>
      <c r="H27" s="12">
        <v>3332</v>
      </c>
      <c r="I27" s="12">
        <v>2999</v>
      </c>
      <c r="J27" s="15" t="s">
        <v>76</v>
      </c>
    </row>
    <row r="28" ht="38" customHeight="true" spans="1:10">
      <c r="A28" s="4">
        <v>24</v>
      </c>
      <c r="B28" s="6">
        <v>270800001</v>
      </c>
      <c r="C28" s="7" t="s">
        <v>77</v>
      </c>
      <c r="D28" s="7" t="s">
        <v>78</v>
      </c>
      <c r="E28" s="7" t="s">
        <v>14</v>
      </c>
      <c r="F28" s="12" t="s">
        <v>15</v>
      </c>
      <c r="G28" s="12">
        <v>147</v>
      </c>
      <c r="H28" s="12">
        <v>132</v>
      </c>
      <c r="I28" s="12">
        <v>119</v>
      </c>
      <c r="J28" s="15" t="s">
        <v>14</v>
      </c>
    </row>
    <row r="29" ht="37" customHeight="true" spans="1:10">
      <c r="A29" s="4">
        <v>25</v>
      </c>
      <c r="B29" s="6">
        <v>270800003</v>
      </c>
      <c r="C29" s="7" t="s">
        <v>79</v>
      </c>
      <c r="D29" s="7" t="s">
        <v>80</v>
      </c>
      <c r="E29" s="7" t="s">
        <v>14</v>
      </c>
      <c r="F29" s="12" t="s">
        <v>15</v>
      </c>
      <c r="G29" s="12">
        <f>70*(1-20%)</f>
        <v>56</v>
      </c>
      <c r="H29" s="12">
        <v>50</v>
      </c>
      <c r="I29" s="12">
        <f>H29*(1-10%)</f>
        <v>45</v>
      </c>
      <c r="J29" s="15" t="s">
        <v>14</v>
      </c>
    </row>
    <row r="30" ht="45" customHeight="true" spans="1:10">
      <c r="A30" s="4">
        <v>26</v>
      </c>
      <c r="B30" s="6">
        <v>270800005</v>
      </c>
      <c r="C30" s="7" t="s">
        <v>81</v>
      </c>
      <c r="D30" s="7" t="s">
        <v>14</v>
      </c>
      <c r="E30" s="7" t="s">
        <v>14</v>
      </c>
      <c r="F30" s="12" t="s">
        <v>58</v>
      </c>
      <c r="G30" s="12">
        <v>33</v>
      </c>
      <c r="H30" s="12">
        <v>30</v>
      </c>
      <c r="I30" s="12">
        <f>H30*(1-10%)</f>
        <v>27</v>
      </c>
      <c r="J30" s="15" t="s">
        <v>82</v>
      </c>
    </row>
    <row r="31" ht="120" customHeight="true" spans="1:10">
      <c r="A31" s="4">
        <v>27</v>
      </c>
      <c r="B31" s="6">
        <v>270800007</v>
      </c>
      <c r="C31" s="7" t="s">
        <v>83</v>
      </c>
      <c r="D31" s="7" t="s">
        <v>14</v>
      </c>
      <c r="E31" s="7" t="s">
        <v>14</v>
      </c>
      <c r="F31" s="12" t="s">
        <v>15</v>
      </c>
      <c r="G31" s="12">
        <f>300*(1-20%)</f>
        <v>240</v>
      </c>
      <c r="H31" s="12">
        <f>G31*(1-10%)</f>
        <v>216</v>
      </c>
      <c r="I31" s="12">
        <v>194</v>
      </c>
      <c r="J31" s="15" t="s">
        <v>84</v>
      </c>
    </row>
    <row r="32" ht="120" customHeight="true" spans="1:10">
      <c r="A32" s="4">
        <v>28</v>
      </c>
      <c r="B32" s="6">
        <v>270800008</v>
      </c>
      <c r="C32" s="7" t="s">
        <v>85</v>
      </c>
      <c r="D32" s="7" t="s">
        <v>14</v>
      </c>
      <c r="E32" s="7" t="s">
        <v>14</v>
      </c>
      <c r="F32" s="12" t="s">
        <v>15</v>
      </c>
      <c r="G32" s="12">
        <f>150*(1-20%)</f>
        <v>120</v>
      </c>
      <c r="H32" s="12">
        <f>G32*(1-10%)</f>
        <v>108</v>
      </c>
      <c r="I32" s="12">
        <v>97</v>
      </c>
      <c r="J32" s="15" t="s">
        <v>86</v>
      </c>
    </row>
    <row r="33" ht="190" customHeight="true" spans="1:10">
      <c r="A33" s="4">
        <v>29</v>
      </c>
      <c r="B33" s="11" t="s">
        <v>87</v>
      </c>
      <c r="C33" s="11" t="s">
        <v>88</v>
      </c>
      <c r="D33" s="11" t="s">
        <v>89</v>
      </c>
      <c r="E33" s="14"/>
      <c r="F33" s="11" t="s">
        <v>15</v>
      </c>
      <c r="G33" s="12">
        <v>205</v>
      </c>
      <c r="H33" s="12">
        <v>185</v>
      </c>
      <c r="I33" s="12">
        <v>167</v>
      </c>
      <c r="J33" s="16" t="s">
        <v>90</v>
      </c>
    </row>
  </sheetData>
  <mergeCells count="2">
    <mergeCell ref="A1:J1"/>
    <mergeCell ref="A2:J2"/>
  </mergeCell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>
    <oddFooter>&amp;C第 &amp;P 页</oddFooter>
  </headerFooter>
  <ignoredErrors>
    <ignoredError sqref="G4:I23 H24:I24 G28:I33 H27 G25:I26" unlockedFormula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lang123</cp:lastModifiedBy>
  <dcterms:created xsi:type="dcterms:W3CDTF">2006-09-13T19:21:00Z</dcterms:created>
  <dcterms:modified xsi:type="dcterms:W3CDTF">2024-03-13T16:04:53Z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7B56527783004E51808A714CCFD12530</vt:lpwstr>
  </property>
</Properties>
</file>