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60" activeTab="1"/>
  </bookViews>
  <sheets>
    <sheet name="非中选高限" sheetId="1" r:id="rId1"/>
    <sheet name="髋关节" sheetId="2" r:id="rId2"/>
    <sheet name="膝关节" sheetId="3" r:id="rId3"/>
    <sheet name="半髋" sheetId="4" r:id="rId4"/>
    <sheet name="单髁" sheetId="5" r:id="rId5"/>
  </sheets>
  <calcPr calcId="144525"/>
</workbook>
</file>

<file path=xl/calcChain.xml><?xml version="1.0" encoding="utf-8"?>
<calcChain xmlns="http://schemas.openxmlformats.org/spreadsheetml/2006/main">
  <c r="M1754" i="2" l="1"/>
  <c r="M1749" i="2"/>
  <c r="M1744" i="2"/>
  <c r="M1739" i="2"/>
  <c r="M1734" i="2"/>
  <c r="M1729" i="2"/>
  <c r="M1724" i="2"/>
  <c r="M1719" i="2"/>
  <c r="M1714" i="2"/>
  <c r="K35" i="5" l="1"/>
  <c r="K574" i="4"/>
  <c r="K570" i="4"/>
  <c r="K567" i="4"/>
  <c r="K564" i="4"/>
  <c r="K561" i="4"/>
  <c r="K558" i="4"/>
  <c r="M1680" i="2"/>
  <c r="M1676" i="2"/>
  <c r="M1672" i="2"/>
  <c r="M1668" i="2"/>
  <c r="M1664" i="2"/>
  <c r="K554" i="4"/>
  <c r="K550" i="4"/>
  <c r="K546" i="4"/>
  <c r="K542" i="4"/>
  <c r="K538" i="4"/>
  <c r="K534" i="4"/>
  <c r="K530" i="4"/>
  <c r="K526" i="4"/>
  <c r="K522" i="4"/>
  <c r="K518" i="4"/>
  <c r="K514" i="4"/>
  <c r="K510" i="4"/>
  <c r="K506" i="4"/>
  <c r="K502" i="4"/>
  <c r="K498" i="4"/>
  <c r="K494" i="4"/>
  <c r="K490" i="4"/>
  <c r="K486" i="4"/>
  <c r="K482" i="4"/>
  <c r="K478" i="4"/>
  <c r="K474" i="4"/>
  <c r="K469" i="4"/>
  <c r="K464" i="4"/>
  <c r="M116" i="3"/>
  <c r="M112" i="3"/>
  <c r="M100" i="3" l="1"/>
  <c r="M1659" i="2"/>
  <c r="M1654" i="2"/>
  <c r="K437" i="4" l="1"/>
  <c r="K434" i="4"/>
  <c r="K431" i="4"/>
  <c r="M1649" i="2"/>
  <c r="M1644" i="2"/>
  <c r="M1639" i="2"/>
  <c r="M1634" i="2"/>
  <c r="K31" i="5" l="1"/>
  <c r="K427" i="4"/>
  <c r="K423" i="4"/>
  <c r="K419" i="4"/>
  <c r="K415" i="4"/>
  <c r="K411" i="4"/>
  <c r="K407" i="4"/>
  <c r="K403" i="4"/>
  <c r="K399" i="4"/>
  <c r="K395" i="4"/>
  <c r="K391" i="4"/>
  <c r="K387" i="4"/>
  <c r="K383" i="4"/>
  <c r="M96" i="3"/>
  <c r="M92" i="3"/>
  <c r="M88" i="3"/>
  <c r="M1629" i="2"/>
  <c r="M1624" i="2"/>
  <c r="M1619" i="2"/>
  <c r="M1614" i="2"/>
  <c r="M1609" i="2"/>
  <c r="M1604" i="2"/>
  <c r="M1599" i="2"/>
  <c r="M1594" i="2"/>
  <c r="M1589" i="2"/>
  <c r="M1584" i="2"/>
  <c r="M1579" i="2"/>
  <c r="M1574" i="2"/>
  <c r="M1569" i="2"/>
  <c r="M1564" i="2"/>
  <c r="M1559" i="2"/>
  <c r="M1554" i="2"/>
  <c r="M1549" i="2"/>
  <c r="M1544" i="2"/>
  <c r="M1539" i="2"/>
  <c r="M1534" i="2"/>
  <c r="M1529" i="2"/>
  <c r="M1524" i="2"/>
  <c r="M1519" i="2"/>
  <c r="M1514" i="2"/>
  <c r="M1509" i="2"/>
  <c r="K380" i="4"/>
  <c r="K377" i="4"/>
  <c r="K374" i="4"/>
  <c r="K27" i="5"/>
  <c r="K23" i="5"/>
  <c r="K370" i="4"/>
  <c r="K366" i="4"/>
  <c r="K19" i="5" l="1"/>
  <c r="K362" i="4" l="1"/>
  <c r="M84" i="3"/>
  <c r="K358" i="4"/>
  <c r="M80" i="3"/>
  <c r="K355" i="4"/>
  <c r="K352" i="4"/>
  <c r="K349" i="4"/>
  <c r="K346" i="4"/>
  <c r="K343" i="4"/>
  <c r="K340" i="4"/>
  <c r="K337" i="4"/>
  <c r="K334" i="4"/>
  <c r="K331" i="4"/>
  <c r="K328" i="4"/>
  <c r="K325" i="4"/>
  <c r="K322" i="4"/>
  <c r="K319" i="4"/>
  <c r="M77" i="3"/>
  <c r="M74" i="3"/>
  <c r="M71" i="3"/>
  <c r="M68" i="3"/>
  <c r="M1504" i="2"/>
  <c r="M1499" i="2"/>
  <c r="K316" i="4" l="1"/>
  <c r="K313" i="4"/>
  <c r="K310" i="4"/>
  <c r="K16" i="5" l="1"/>
  <c r="K307" i="4"/>
  <c r="K304" i="4"/>
  <c r="K301" i="4"/>
  <c r="K298" i="4"/>
  <c r="K295" i="4"/>
  <c r="K292" i="4"/>
  <c r="K289" i="4"/>
  <c r="K286" i="4"/>
  <c r="K283" i="4"/>
  <c r="K280" i="4"/>
  <c r="K277" i="4"/>
  <c r="K274" i="4"/>
  <c r="K271" i="4"/>
  <c r="K268" i="4"/>
  <c r="K265" i="4"/>
  <c r="K262" i="4"/>
  <c r="K259" i="4"/>
  <c r="K256" i="4"/>
  <c r="K253" i="4"/>
  <c r="K250" i="4"/>
  <c r="K247" i="4"/>
  <c r="K244" i="4"/>
  <c r="K241" i="4"/>
  <c r="K238" i="4"/>
  <c r="M1493" i="2"/>
  <c r="M1488" i="2"/>
  <c r="M1483" i="2"/>
  <c r="M1478" i="2"/>
  <c r="M1473" i="2"/>
  <c r="M1468" i="2"/>
  <c r="M1462" i="2"/>
  <c r="M1456" i="2"/>
  <c r="M1450" i="2"/>
  <c r="M1445" i="2"/>
  <c r="M1440" i="2"/>
  <c r="M1435" i="2"/>
  <c r="M1430" i="2"/>
  <c r="M1425" i="2"/>
  <c r="M1420" i="2"/>
  <c r="M1414" i="2"/>
  <c r="M1409" i="2"/>
  <c r="M1404" i="2"/>
  <c r="M1399" i="2"/>
  <c r="M1394" i="2"/>
  <c r="M1389" i="2"/>
  <c r="M1383" i="2"/>
  <c r="M1380" i="2"/>
  <c r="M1375" i="2"/>
  <c r="M1370" i="2"/>
  <c r="M1365" i="2"/>
  <c r="M1360" i="2"/>
  <c r="M1355" i="2"/>
  <c r="M1350" i="2"/>
  <c r="M1347" i="2"/>
  <c r="M1341" i="2"/>
  <c r="M1335" i="2"/>
  <c r="M1329" i="2"/>
  <c r="M1323" i="2"/>
  <c r="M1320" i="2"/>
  <c r="M1314" i="2"/>
  <c r="M1308" i="2"/>
  <c r="M1302" i="2"/>
  <c r="M1296" i="2"/>
  <c r="M1293" i="2"/>
  <c r="M1287" i="2"/>
  <c r="M1281" i="2"/>
  <c r="M1275" i="2"/>
  <c r="M1269" i="2"/>
  <c r="M1266" i="2"/>
  <c r="M1260" i="2"/>
  <c r="M1254" i="2"/>
  <c r="M1248" i="2"/>
  <c r="M1242" i="2"/>
  <c r="K14" i="5" l="1"/>
  <c r="K12" i="5"/>
  <c r="K235" i="4"/>
  <c r="K232" i="4"/>
  <c r="K229" i="4"/>
  <c r="K226" i="4"/>
  <c r="K223" i="4"/>
  <c r="K220" i="4"/>
  <c r="M63" i="3"/>
  <c r="M1239" i="2"/>
  <c r="M1234" i="2"/>
  <c r="M1229" i="2"/>
  <c r="M1224" i="2"/>
  <c r="M1219" i="2"/>
  <c r="M1214" i="2"/>
  <c r="M1209" i="2"/>
  <c r="M1206" i="2"/>
  <c r="M1203" i="2"/>
  <c r="M1200" i="2"/>
  <c r="M1197" i="2"/>
  <c r="M1194" i="2"/>
  <c r="M1189" i="2"/>
  <c r="M1184" i="2"/>
  <c r="M1179" i="2"/>
  <c r="M1174" i="2"/>
  <c r="M1169" i="2"/>
  <c r="M1164" i="2"/>
  <c r="M1159" i="2"/>
  <c r="M1154" i="2"/>
  <c r="M1149" i="2"/>
  <c r="M1144" i="2"/>
  <c r="M1139" i="2"/>
  <c r="M1134" i="2"/>
  <c r="M1131" i="2"/>
  <c r="M1128" i="2"/>
  <c r="M1125" i="2"/>
  <c r="K9" i="5" l="1"/>
  <c r="K216" i="4"/>
  <c r="K212" i="4"/>
  <c r="K208" i="4"/>
  <c r="K204" i="4"/>
  <c r="K200" i="4"/>
  <c r="K194" i="4"/>
  <c r="K188" i="4"/>
  <c r="K184" i="4"/>
  <c r="K180" i="4"/>
  <c r="K176" i="4"/>
  <c r="K172" i="4"/>
  <c r="K168" i="4"/>
  <c r="K162" i="4"/>
  <c r="K158" i="4"/>
  <c r="K154" i="4"/>
  <c r="K150" i="4"/>
  <c r="K146" i="4"/>
  <c r="K142" i="4"/>
  <c r="M55" i="3"/>
  <c r="M1120" i="2"/>
  <c r="M1115" i="2"/>
  <c r="M1110" i="2"/>
  <c r="M1105" i="2"/>
  <c r="M1100" i="2"/>
  <c r="M1095" i="2"/>
  <c r="M1090" i="2"/>
  <c r="M1085" i="2"/>
  <c r="M1080" i="2"/>
  <c r="M1075" i="2"/>
  <c r="M1068" i="2"/>
  <c r="M1061" i="2"/>
  <c r="M1054" i="2"/>
  <c r="M1049" i="2"/>
  <c r="M1044" i="2"/>
  <c r="M1039" i="2"/>
  <c r="M1034" i="2"/>
  <c r="M1029" i="2"/>
  <c r="M1024" i="2"/>
  <c r="M1019" i="2"/>
  <c r="M1014" i="2"/>
  <c r="M1009" i="2"/>
  <c r="M1002" i="2"/>
  <c r="M995" i="2"/>
  <c r="M988" i="2"/>
  <c r="M981" i="2"/>
  <c r="M974" i="2"/>
  <c r="M967" i="2"/>
  <c r="M960" i="2"/>
  <c r="M953" i="2"/>
  <c r="M946" i="2"/>
  <c r="M939" i="2"/>
  <c r="M932" i="2"/>
  <c r="M927" i="2"/>
  <c r="M922" i="2"/>
  <c r="M917" i="2"/>
  <c r="M912" i="2"/>
  <c r="M907" i="2"/>
  <c r="M902" i="2"/>
  <c r="M897" i="2"/>
  <c r="M892" i="2"/>
  <c r="M887" i="2"/>
  <c r="M882" i="2"/>
  <c r="M877" i="2"/>
  <c r="M872" i="2"/>
  <c r="M867" i="2"/>
  <c r="M862" i="2"/>
  <c r="M857" i="2"/>
  <c r="M852" i="2"/>
  <c r="M847" i="2"/>
  <c r="M842" i="2"/>
  <c r="M837" i="2"/>
  <c r="M832" i="2"/>
  <c r="M827" i="2"/>
  <c r="M822" i="2"/>
  <c r="M817" i="2"/>
  <c r="M812" i="2"/>
  <c r="M807" i="2"/>
  <c r="M802" i="2"/>
  <c r="M797" i="2"/>
  <c r="M792" i="2"/>
  <c r="M787" i="2"/>
  <c r="M782" i="2"/>
  <c r="M777" i="2"/>
  <c r="M772" i="2"/>
  <c r="M767" i="2"/>
  <c r="M762" i="2"/>
  <c r="M757" i="2"/>
  <c r="M750" i="2"/>
  <c r="M745" i="2"/>
  <c r="M740" i="2"/>
  <c r="M735" i="2"/>
  <c r="M730" i="2"/>
  <c r="M725" i="2"/>
  <c r="M720" i="2"/>
  <c r="M715" i="2"/>
  <c r="M708" i="2"/>
  <c r="M703" i="2"/>
  <c r="M698" i="2"/>
  <c r="M693" i="2"/>
  <c r="M688" i="2"/>
  <c r="M683" i="2"/>
  <c r="M676" i="2"/>
  <c r="M669" i="2"/>
  <c r="M664" i="2"/>
  <c r="M659" i="2"/>
  <c r="M654" i="2"/>
  <c r="M649" i="2"/>
  <c r="M644" i="2"/>
  <c r="M639" i="2"/>
  <c r="M634" i="2"/>
  <c r="M629" i="2"/>
  <c r="M624" i="2"/>
  <c r="M619" i="2"/>
  <c r="M51" i="3"/>
  <c r="M47" i="3"/>
  <c r="M614" i="2"/>
  <c r="M609" i="2"/>
  <c r="M604" i="2"/>
  <c r="M599" i="2"/>
  <c r="M594" i="2"/>
  <c r="M589" i="2"/>
  <c r="M584" i="2"/>
  <c r="M579" i="2"/>
  <c r="M574" i="2"/>
  <c r="M43" i="3" l="1"/>
  <c r="K39" i="3"/>
  <c r="M39" i="3" s="1"/>
  <c r="M35" i="3"/>
  <c r="M31" i="3"/>
  <c r="M27" i="3"/>
  <c r="M23" i="3"/>
  <c r="M569" i="2"/>
  <c r="M564" i="2"/>
  <c r="M559" i="2"/>
  <c r="M554" i="2"/>
  <c r="M549" i="2"/>
  <c r="M544" i="2"/>
  <c r="M539" i="2"/>
  <c r="M534" i="2"/>
  <c r="M529" i="2"/>
  <c r="M524" i="2"/>
  <c r="M519" i="2"/>
  <c r="M514" i="2"/>
  <c r="M509" i="2"/>
  <c r="M504" i="2"/>
  <c r="K111" i="4" l="1"/>
  <c r="K108" i="4"/>
  <c r="K105" i="4"/>
  <c r="K102" i="4"/>
  <c r="K99" i="4"/>
  <c r="K96" i="4"/>
  <c r="M19" i="3"/>
  <c r="M15" i="3"/>
  <c r="M11" i="3"/>
  <c r="M499" i="2"/>
  <c r="M494" i="2"/>
  <c r="M489" i="2"/>
  <c r="M484" i="2"/>
  <c r="M479" i="2"/>
  <c r="M474" i="2"/>
  <c r="M469" i="2"/>
  <c r="M464" i="2"/>
  <c r="M459" i="2"/>
  <c r="M454" i="2"/>
  <c r="M449" i="2"/>
  <c r="K93" i="4"/>
  <c r="K90" i="4"/>
  <c r="K87" i="4"/>
  <c r="K84" i="4"/>
  <c r="K81" i="4"/>
  <c r="K78" i="4"/>
  <c r="K75" i="4"/>
  <c r="K72" i="4"/>
  <c r="K69" i="4"/>
  <c r="K66" i="4"/>
  <c r="K63" i="4"/>
  <c r="K60" i="4"/>
  <c r="K57" i="4"/>
  <c r="K54" i="4"/>
  <c r="K51" i="4"/>
  <c r="K48" i="4"/>
  <c r="K45" i="4"/>
  <c r="K42" i="4"/>
  <c r="K39" i="4"/>
  <c r="K36" i="4"/>
  <c r="K33" i="4"/>
  <c r="K30" i="4"/>
  <c r="K27" i="4"/>
  <c r="K24" i="4"/>
  <c r="K21" i="4"/>
  <c r="K18" i="4"/>
  <c r="K15" i="4"/>
  <c r="K12" i="4"/>
  <c r="M7" i="3"/>
  <c r="M444" i="2"/>
  <c r="M439" i="2"/>
  <c r="M434" i="2"/>
  <c r="M428" i="2"/>
  <c r="M422" i="2"/>
  <c r="M416" i="2"/>
  <c r="M411" i="2"/>
  <c r="M406" i="2"/>
  <c r="M402" i="2"/>
  <c r="M398" i="2"/>
  <c r="M393" i="2"/>
  <c r="M388" i="2"/>
  <c r="M384" i="2"/>
  <c r="M380" i="2"/>
  <c r="M371" i="2"/>
  <c r="M362" i="2"/>
  <c r="M357" i="2"/>
  <c r="M352" i="2"/>
  <c r="M346" i="2"/>
  <c r="M340" i="2"/>
  <c r="M336" i="2"/>
  <c r="M332" i="2"/>
  <c r="M328" i="2"/>
  <c r="M324" i="2"/>
  <c r="M320" i="2"/>
  <c r="M316" i="2"/>
  <c r="M312" i="2"/>
  <c r="M308" i="2"/>
  <c r="M305" i="2"/>
  <c r="M301" i="2"/>
  <c r="M297" i="2"/>
  <c r="M293" i="2"/>
  <c r="M289" i="2"/>
  <c r="M285" i="2"/>
  <c r="M281" i="2"/>
  <c r="M277" i="2"/>
  <c r="M273" i="2"/>
  <c r="M268" i="2"/>
  <c r="M263" i="2"/>
  <c r="M258" i="2"/>
  <c r="M253" i="2"/>
  <c r="M248" i="2"/>
  <c r="M243" i="2"/>
  <c r="M238" i="2"/>
  <c r="M233" i="2"/>
  <c r="M228" i="2"/>
  <c r="M223" i="2"/>
  <c r="M218" i="2"/>
  <c r="M213" i="2"/>
  <c r="M208" i="2"/>
  <c r="M203" i="2"/>
  <c r="M198" i="2"/>
  <c r="M193" i="2"/>
  <c r="M188" i="2"/>
  <c r="M183" i="2"/>
  <c r="M178" i="2"/>
  <c r="M173" i="2"/>
  <c r="M168" i="2"/>
  <c r="M163" i="2"/>
  <c r="M158" i="2"/>
  <c r="M153" i="2"/>
  <c r="M148" i="2"/>
  <c r="M143" i="2"/>
  <c r="M138" i="2"/>
  <c r="M133" i="2"/>
  <c r="M128" i="2"/>
  <c r="M123" i="2"/>
  <c r="K6" i="5"/>
  <c r="K3" i="5"/>
  <c r="K9" i="4"/>
  <c r="K6" i="4"/>
  <c r="K3" i="4"/>
  <c r="M3" i="3"/>
  <c r="M118" i="2"/>
  <c r="M113" i="2"/>
  <c r="M108" i="2"/>
  <c r="M103" i="2"/>
  <c r="M98" i="2"/>
  <c r="M93" i="2"/>
  <c r="M88" i="2"/>
  <c r="M83" i="2"/>
  <c r="M78" i="2"/>
  <c r="M73" i="2"/>
  <c r="M68" i="2"/>
  <c r="M63" i="2"/>
  <c r="M58" i="2"/>
  <c r="M53" i="2"/>
  <c r="M48" i="2"/>
  <c r="M43" i="2"/>
  <c r="M38" i="2"/>
  <c r="M33" i="2"/>
  <c r="M28" i="2"/>
  <c r="M23" i="2"/>
  <c r="M18" i="2"/>
  <c r="M13" i="2"/>
  <c r="M8" i="2"/>
  <c r="M3" i="2"/>
</calcChain>
</file>

<file path=xl/sharedStrings.xml><?xml version="1.0" encoding="utf-8"?>
<sst xmlns="http://schemas.openxmlformats.org/spreadsheetml/2006/main" count="7942" uniqueCount="1305">
  <si>
    <t>序号</t>
  </si>
  <si>
    <t>产品系统类别</t>
  </si>
  <si>
    <t>申报企业</t>
  </si>
  <si>
    <t>陶瓷-陶瓷类髋关节产品系统</t>
  </si>
  <si>
    <t>膝关节产品系统</t>
  </si>
  <si>
    <t>产品系统名称</t>
  </si>
  <si>
    <t>注册证号</t>
  </si>
  <si>
    <t>产品名称</t>
  </si>
  <si>
    <t>广州平台产品ID</t>
  </si>
  <si>
    <t>陶瓷球头</t>
  </si>
  <si>
    <t>髋臼螺钉</t>
  </si>
  <si>
    <t>国械注准20153461201</t>
  </si>
  <si>
    <t>非中选产品、半髋假体系统和单髁产品系统挂网价格高线</t>
  </si>
  <si>
    <r>
      <rPr>
        <sz val="12"/>
        <color rgb="FF000000"/>
        <rFont val="黑体"/>
        <family val="3"/>
        <charset val="134"/>
      </rPr>
      <t>序号</t>
    </r>
  </si>
  <si>
    <t>系统类别</t>
  </si>
  <si>
    <t>部件名称</t>
  </si>
  <si>
    <r>
      <rPr>
        <sz val="12"/>
        <color rgb="FF000000"/>
        <rFont val="黑体"/>
        <family val="3"/>
        <charset val="134"/>
      </rPr>
      <t>部件价格高线（元）</t>
    </r>
  </si>
  <si>
    <r>
      <rPr>
        <sz val="12"/>
        <color rgb="FF000000"/>
        <rFont val="黑体"/>
        <family val="3"/>
        <charset val="134"/>
      </rPr>
      <t>非中选系统</t>
    </r>
    <r>
      <rPr>
        <sz val="12"/>
        <color rgb="FF000000"/>
        <rFont val="Times New Roman"/>
        <family val="1"/>
      </rPr>
      <t xml:space="preserve">
</t>
    </r>
    <r>
      <rPr>
        <sz val="12"/>
        <color rgb="FF000000"/>
        <rFont val="黑体"/>
        <family val="3"/>
        <charset val="134"/>
      </rPr>
      <t>价格高线（元）</t>
    </r>
  </si>
  <si>
    <t>合金-聚乙烯类
髋关节产品系统</t>
  </si>
  <si>
    <t>股骨柄</t>
  </si>
  <si>
    <t>股骨头</t>
  </si>
  <si>
    <t>髋臼内衬</t>
  </si>
  <si>
    <t>髋臼杯</t>
  </si>
  <si>
    <t>伴随服务</t>
  </si>
  <si>
    <t>陶瓷-聚乙烯类
髋关节产品系统</t>
  </si>
  <si>
    <t>股骨髁</t>
  </si>
  <si>
    <t>胫骨垫片</t>
  </si>
  <si>
    <t>胫骨平台</t>
  </si>
  <si>
    <t>髌骨假体</t>
  </si>
  <si>
    <t>半髋产品系统</t>
  </si>
  <si>
    <t>——</t>
  </si>
  <si>
    <t>单髁产品系统</t>
  </si>
  <si>
    <t>产品名称</t>
    <phoneticPr fontId="5" type="noConversion"/>
  </si>
  <si>
    <t>申报价格</t>
    <phoneticPr fontId="5" type="noConversion"/>
  </si>
  <si>
    <t>伴随服务申报价（元/套）</t>
    <phoneticPr fontId="5" type="noConversion"/>
  </si>
  <si>
    <t>一、髋关节非中选组套申报</t>
    <phoneticPr fontId="5" type="noConversion"/>
  </si>
  <si>
    <t>二、膝关节非中选组套申报</t>
    <phoneticPr fontId="5" type="noConversion"/>
  </si>
  <si>
    <t>部件价格高限</t>
    <phoneticPr fontId="5" type="noConversion"/>
  </si>
  <si>
    <t>伴随服务费高限（元/套）</t>
    <phoneticPr fontId="5" type="noConversion"/>
  </si>
  <si>
    <t>部件价格高限</t>
    <phoneticPr fontId="5" type="noConversion"/>
  </si>
  <si>
    <t>伴随服务费高限（元/套）</t>
    <phoneticPr fontId="5" type="noConversion"/>
  </si>
  <si>
    <t>申报价格</t>
    <phoneticPr fontId="5" type="noConversion"/>
  </si>
  <si>
    <t>三、半髋产品系统申报</t>
    <phoneticPr fontId="5" type="noConversion"/>
  </si>
  <si>
    <t>四、单髁产品系统申报</t>
    <phoneticPr fontId="5" type="noConversion"/>
  </si>
  <si>
    <t>半髋产品系统</t>
    <phoneticPr fontId="5" type="noConversion"/>
  </si>
  <si>
    <t>组套价格高限</t>
    <phoneticPr fontId="5" type="noConversion"/>
  </si>
  <si>
    <t>申报组套价格</t>
    <phoneticPr fontId="5" type="noConversion"/>
  </si>
  <si>
    <t>组套价格高限</t>
    <phoneticPr fontId="5" type="noConversion"/>
  </si>
  <si>
    <t>申报组套价格</t>
    <phoneticPr fontId="5" type="noConversion"/>
  </si>
  <si>
    <t>组套价格高限</t>
    <phoneticPr fontId="5" type="noConversion"/>
  </si>
  <si>
    <t>单髁产品系统</t>
    <phoneticPr fontId="5" type="noConversion"/>
  </si>
  <si>
    <t>合金-聚乙烯类</t>
  </si>
  <si>
    <t>嘉思特医疗器材（天津）股份有限公司</t>
  </si>
  <si>
    <t>人工髋关节假体（粗糙面全髋）7</t>
  </si>
  <si>
    <t>股骨柄(HBⅢT)</t>
  </si>
  <si>
    <t>国械注准20163130718</t>
  </si>
  <si>
    <t>股骨头(钴铬钼)-1</t>
  </si>
  <si>
    <t>金属髋臼(MAT)</t>
  </si>
  <si>
    <t>国械注准20163131318</t>
  </si>
  <si>
    <t>内衬(CCⅣPE)-2</t>
  </si>
  <si>
    <t>金属接骨螺钉(髋臼螺钉)</t>
  </si>
  <si>
    <t>人工髋关节假体（涂层全髋）8</t>
  </si>
  <si>
    <t>股骨柄(HAⅠT)</t>
  </si>
  <si>
    <t>人工髋关节假体（混合全髋）9</t>
  </si>
  <si>
    <t>股骨柄(HCⅡC)</t>
  </si>
  <si>
    <t>陶瓷-聚乙烯类</t>
  </si>
  <si>
    <t>人工髋关节假体（陶对高交联双涂层关节）2</t>
  </si>
  <si>
    <t>股骨柄(HBⅣT)</t>
  </si>
  <si>
    <t>陶瓷球头-1</t>
  </si>
  <si>
    <t>国械注准20193130509</t>
  </si>
  <si>
    <t>52435，52456，52465</t>
  </si>
  <si>
    <t>金属髋臼-1</t>
  </si>
  <si>
    <t>内衬（CG-Ⅲ ）</t>
  </si>
  <si>
    <t>53729，53747，53766</t>
  </si>
  <si>
    <t>金属接骨螺钉</t>
  </si>
  <si>
    <t>58177，58388，58399，58415</t>
  </si>
  <si>
    <t>人工髋关节假体（粗糙面粉陶全髋）4</t>
  </si>
  <si>
    <t>人工髋关节假体（粗糙面陶聚全髋）2</t>
  </si>
  <si>
    <t>人工髋关节假体（涂层陶聚全髋）3</t>
  </si>
  <si>
    <t>人工髋关节假体（生物全髋）6</t>
  </si>
  <si>
    <t>人工髋关节假体（粗糙面全髋）12</t>
  </si>
  <si>
    <t>股骨柄（钛合金）-5</t>
  </si>
  <si>
    <t>金属外杯（JS-MBⅡT)</t>
  </si>
  <si>
    <t>内衬-2</t>
  </si>
  <si>
    <t>256023，256065</t>
  </si>
  <si>
    <t>人工髋关节假体（高交联喷钛关节）5</t>
  </si>
  <si>
    <t>股骨头（JS-CFⅡC)</t>
  </si>
  <si>
    <t>人工髋关节假体（粗糙面全髋）15</t>
  </si>
  <si>
    <t>人工髋关节假体（钛涂层关节）8</t>
  </si>
  <si>
    <t>股骨柄（钛合金）-3</t>
  </si>
  <si>
    <t>人工髋关节假体（高交联钛涂层关节）5</t>
  </si>
  <si>
    <t>人工髋关节假体（钛涂层关节）12</t>
  </si>
  <si>
    <t>人工髋关节假体（生物关节）12</t>
  </si>
  <si>
    <t>股骨柄（钴铬钼）-1</t>
  </si>
  <si>
    <t>人工髋关节假体（生物关节）13</t>
  </si>
  <si>
    <t>人工髋关节假体（生物关节）15</t>
  </si>
  <si>
    <t>人工髋关节假体（高交联双涂关节）11</t>
  </si>
  <si>
    <t>人工髋关节假体（高交联双涂关节）12</t>
  </si>
  <si>
    <t>人工髋关节假体（高交联双涂关节）17</t>
  </si>
  <si>
    <t>人工髋关节假体（生物全髋）11</t>
  </si>
  <si>
    <t>人工髋关节假体（生物全髋）14</t>
  </si>
  <si>
    <t>人工髋关节假体（涂层陶聚全髋）6</t>
  </si>
  <si>
    <t>人工髋关节假体（涂层全髋）17</t>
  </si>
  <si>
    <t>高曲屈后交叉韧带替代型(PS (PLUS+))</t>
  </si>
  <si>
    <t>股骨髁-5</t>
  </si>
  <si>
    <t>国械注准20183131622</t>
  </si>
  <si>
    <t>胫骨平台-5</t>
  </si>
  <si>
    <t>胫骨平台垫（XFQ Ⅸ）</t>
  </si>
  <si>
    <t>髌骨</t>
  </si>
  <si>
    <t>人工髋关节假体（粗糙面半髋）1</t>
  </si>
  <si>
    <t>股骨头(CFⅡC)</t>
  </si>
  <si>
    <t>双极头(CDⅡC+PE)</t>
  </si>
  <si>
    <t>人工髋关节假体（涂层半髋）1</t>
  </si>
  <si>
    <t>双极头(CDⅠC+PE)</t>
  </si>
  <si>
    <t>人工髋关节假体（涂层半髋）2</t>
  </si>
  <si>
    <t>单间室膝关节假体系统（L）</t>
  </si>
  <si>
    <t>股骨髁Ⅱ(M)</t>
  </si>
  <si>
    <t>国械注准20213130374</t>
  </si>
  <si>
    <t>胫骨平台Ⅰ(LM)</t>
  </si>
  <si>
    <t>胫骨平台垫Ⅰ(LM)</t>
  </si>
  <si>
    <t>单间室膝关节假体系统（R）</t>
  </si>
  <si>
    <t>胫骨平台Ⅰ(RM)</t>
  </si>
  <si>
    <t>胫骨平台垫Ⅰ(RM)</t>
  </si>
  <si>
    <t>合金-聚乙烯类初次全髋关节系统</t>
  </si>
  <si>
    <t>武汉迈瑞科技有限公司</t>
  </si>
  <si>
    <t>初次全髋关节置换术系统104</t>
  </si>
  <si>
    <t>钛合金HA涂层柄（Ⅳ型）</t>
  </si>
  <si>
    <t>国械注准20143132296</t>
  </si>
  <si>
    <t>金属球头</t>
  </si>
  <si>
    <t>国械注准20143132298</t>
  </si>
  <si>
    <t>88087；253885</t>
  </si>
  <si>
    <t>髋臼外杯（三孔Ⅶ型）</t>
  </si>
  <si>
    <t>国械注准20213130239</t>
  </si>
  <si>
    <t>国械注准20143132295</t>
  </si>
  <si>
    <t>88034；406848</t>
  </si>
  <si>
    <t>髋臼内衬（Ⅲ型）</t>
  </si>
  <si>
    <t>初次全髋关节置换术系统105</t>
  </si>
  <si>
    <t>钛合金HA涂层柄（II型）</t>
  </si>
  <si>
    <t>初次全髋关节置换术系统110</t>
  </si>
  <si>
    <t>光面骨水泥柄-1</t>
  </si>
  <si>
    <t>国械注准20143132271</t>
  </si>
  <si>
    <t>55201；55207</t>
  </si>
  <si>
    <t>高交联聚乙烯髋臼内衬(Ⅰ型)</t>
  </si>
  <si>
    <t>国械注准20213130588</t>
  </si>
  <si>
    <t>初次全髋关节置换术系统111</t>
  </si>
  <si>
    <t>光面骨水泥柄-2</t>
  </si>
  <si>
    <t>初次全髋关节置换术系统112</t>
  </si>
  <si>
    <t>光面骨水泥柄-3</t>
  </si>
  <si>
    <t>初次全髋关节置换术系统113</t>
  </si>
  <si>
    <t>股骨柄(Ⅲ型)</t>
  </si>
  <si>
    <t>初次全髋关节置换术系统114</t>
  </si>
  <si>
    <t>股骨柄(Ⅴ型)</t>
  </si>
  <si>
    <t>初次全髋关节置换术系统115</t>
  </si>
  <si>
    <t>初次全髋关节置换术系统116</t>
  </si>
  <si>
    <t>钛合金HA涂层柄（Ⅷ型）</t>
  </si>
  <si>
    <t>初次全髋关节置换术系统117</t>
  </si>
  <si>
    <t>初次全髋关节置换术系统126</t>
  </si>
  <si>
    <t>高交联聚乙烯髋臼内衬(Ⅱ型)</t>
  </si>
  <si>
    <t>初次全髋关节置换术系统127</t>
  </si>
  <si>
    <t>初次全髋关节置换术系统128</t>
  </si>
  <si>
    <t>初次全髋关节置换术系统129</t>
  </si>
  <si>
    <t>初次全髋关节置换术系统130</t>
  </si>
  <si>
    <t>初次全髋关节置换术系统131</t>
  </si>
  <si>
    <t>初次全髋关节置换术系统132</t>
  </si>
  <si>
    <t>初次全髋关节置换术系统133</t>
  </si>
  <si>
    <t>初次全髋关节置换术系统94</t>
  </si>
  <si>
    <t>髋臼外杯（Ⅰ型）</t>
  </si>
  <si>
    <t>初次全髋关节置换术系统95</t>
  </si>
  <si>
    <t>翻修全髋关节置换术系统10</t>
  </si>
  <si>
    <t>钛合金股骨柄-1</t>
  </si>
  <si>
    <t>国械注准20143132294</t>
  </si>
  <si>
    <t>翻修全髋关节置换术系统5</t>
  </si>
  <si>
    <t>钛合金股骨柄</t>
  </si>
  <si>
    <t>翻修全髋关节置换术系统6</t>
  </si>
  <si>
    <t>翻修全髋关节置换术系统9</t>
  </si>
  <si>
    <t>陶瓷-聚乙烯类初次全髋关节系统</t>
  </si>
  <si>
    <t>初次全髋关节置换术系统100</t>
  </si>
  <si>
    <t>国械注准20143462269</t>
  </si>
  <si>
    <t>初次全髋关节置换术系统101</t>
  </si>
  <si>
    <t>初次全髋关节置换术系统102</t>
  </si>
  <si>
    <t>初次全髋关节置换术系统103</t>
  </si>
  <si>
    <t>初次全髋关节置换术系统106</t>
  </si>
  <si>
    <t>初次全髋关节置换术系统107</t>
  </si>
  <si>
    <t>初次全髋关节置换术系统118</t>
  </si>
  <si>
    <t>初次全髋关节置换术系统119</t>
  </si>
  <si>
    <t>初次全髋关节置换术系统120</t>
  </si>
  <si>
    <t>初次全髋关节置换术系统121</t>
  </si>
  <si>
    <t>初次全髋关节置换术系统122</t>
  </si>
  <si>
    <t>初次全髋关节置换术系统123</t>
  </si>
  <si>
    <t>初次全髋关节置换术系统124</t>
  </si>
  <si>
    <t>初次全髋关节置换术系统125</t>
  </si>
  <si>
    <t>初次全髋关节置换术系统13</t>
  </si>
  <si>
    <t>聚乙烯髋臼</t>
  </si>
  <si>
    <t>初次全髋关节置换术系统134</t>
  </si>
  <si>
    <t>初次全髋关节置换术系统135</t>
  </si>
  <si>
    <t>初次全髋关节置换术系统136</t>
  </si>
  <si>
    <t>初次全髋关节置换术系统137</t>
  </si>
  <si>
    <t>初次全髋关节置换术系统138</t>
  </si>
  <si>
    <t>初次全髋关节置换术系统139</t>
  </si>
  <si>
    <t>初次全髋关节置换术系统140</t>
  </si>
  <si>
    <t>初次全髋关节置换术系统141</t>
  </si>
  <si>
    <t>初次全髋关节置换术系统44</t>
  </si>
  <si>
    <t>孔塞</t>
  </si>
  <si>
    <t>253835；253836</t>
  </si>
  <si>
    <t>初次全髋关节置换术系统45</t>
  </si>
  <si>
    <t>初次全髋关节置换术系统96</t>
  </si>
  <si>
    <t>初次全髋关节置换术系统97</t>
  </si>
  <si>
    <t>初次全髋关节置换术系统98</t>
  </si>
  <si>
    <t>骨水泥枪</t>
  </si>
  <si>
    <t>鄂械注准20142101431</t>
  </si>
  <si>
    <t>套管组件</t>
  </si>
  <si>
    <t>远端塞(灭菌)</t>
  </si>
  <si>
    <t>中置器(灭菌)</t>
  </si>
  <si>
    <t>初次全髋关节置换术系统99</t>
  </si>
  <si>
    <t>翻修全髋关节置换术系统11</t>
  </si>
  <si>
    <t>翻修全髋关节置换术系统12</t>
  </si>
  <si>
    <t>翻修全髋关节置换术系统3</t>
  </si>
  <si>
    <t>翻修全髋关节置换术系统4</t>
  </si>
  <si>
    <t>翻修全髋关节置换术系统7</t>
  </si>
  <si>
    <t>翻修全髋关节置换术系统8</t>
  </si>
  <si>
    <t>陶瓷-陶瓷类初次全髋关节系统</t>
  </si>
  <si>
    <t>初次全髋关节置换术系统108</t>
  </si>
  <si>
    <t>陶瓷内衬(Ⅰ型)</t>
  </si>
  <si>
    <t>初次全髋关节置换术系统109</t>
  </si>
  <si>
    <t>初次全髋关节置换术系统69</t>
  </si>
  <si>
    <t>初次全髋关节置换术系统77</t>
  </si>
  <si>
    <t>初次全髋关节置换术系统80</t>
  </si>
  <si>
    <t>初次全髋关节置换术系统83</t>
  </si>
  <si>
    <t>初次全髋关节置换术系统86</t>
  </si>
  <si>
    <t>初次全髋关节置换术系统89</t>
  </si>
  <si>
    <t>初次全膝关节置换术系统1</t>
  </si>
  <si>
    <t>半月板假体</t>
  </si>
  <si>
    <t>国械注准20143132043</t>
  </si>
  <si>
    <t>股骨髁假体（左、右）</t>
  </si>
  <si>
    <t>胫骨平台假体</t>
  </si>
  <si>
    <t>半髋初次半髋关节系统</t>
  </si>
  <si>
    <t>初次半髋关节置换术系统1</t>
  </si>
  <si>
    <t>髋关节假体-双极头</t>
  </si>
  <si>
    <t>国械注准20143132293</t>
  </si>
  <si>
    <t>89307；406360</t>
  </si>
  <si>
    <t>初次半髋关节置换术系统10</t>
  </si>
  <si>
    <t>初次半髋关节置换术系统11</t>
  </si>
  <si>
    <t>初次半髋关节置换术系统12</t>
  </si>
  <si>
    <t>初次半髋关节置换术系统13</t>
  </si>
  <si>
    <t>初次半髋关节置换术系统14</t>
  </si>
  <si>
    <t>初次半髋关节置换术系统15</t>
  </si>
  <si>
    <t>初次半髋关节置换术系统16</t>
  </si>
  <si>
    <t>初次半髋关节置换术系统17</t>
  </si>
  <si>
    <t>初次半髋关节置换术系统18</t>
  </si>
  <si>
    <t>初次半髋关节置换术系统19</t>
  </si>
  <si>
    <t>初次半髋关节置换术系统2</t>
  </si>
  <si>
    <t>初次半髋关节置换术系统20</t>
  </si>
  <si>
    <t>初次半髋关节置换术系统21</t>
  </si>
  <si>
    <t>初次半髋关节置换术系统22</t>
  </si>
  <si>
    <t>初次半髋关节置换术系统23</t>
  </si>
  <si>
    <t>初次半髋关节置换术系统24</t>
  </si>
  <si>
    <t>初次半髋关节置换术系统25</t>
  </si>
  <si>
    <t>初次半髋关节置换术系统26</t>
  </si>
  <si>
    <t>初次半髋关节置换术系统27</t>
  </si>
  <si>
    <t>初次半髋关节置换术系统28</t>
  </si>
  <si>
    <t>初次半髋关节置换术系统29</t>
  </si>
  <si>
    <t>初次半髋关节置换术系统30</t>
  </si>
  <si>
    <t>初次半髋关节置换术系统5</t>
  </si>
  <si>
    <t>初次半髋关节置换术系统6</t>
  </si>
  <si>
    <t>初次半髋关节置换术系统7</t>
  </si>
  <si>
    <t>初次半髋关节置换术系统8</t>
  </si>
  <si>
    <t>初次半髋关节置换术系统9</t>
  </si>
  <si>
    <t>合金-聚乙烯类髋关节产品系统</t>
  </si>
  <si>
    <t>武汉医佳宝生物材料有限公司</t>
  </si>
  <si>
    <t>初次全髋关节置换术系统1</t>
  </si>
  <si>
    <t>国械注准20203130412</t>
  </si>
  <si>
    <t>237043、55759</t>
  </si>
  <si>
    <t>55799、236885</t>
  </si>
  <si>
    <t>臼衬</t>
  </si>
  <si>
    <t>55788、237026</t>
  </si>
  <si>
    <t>紧固螺钉</t>
  </si>
  <si>
    <t>初次全髋关节置换术系统2</t>
  </si>
  <si>
    <t>国械注准20203130450</t>
  </si>
  <si>
    <t>初次全髋关节置换术系统3</t>
  </si>
  <si>
    <t>初次全髋关节置换术系统4</t>
  </si>
  <si>
    <t>初次全髋关节置换术系统31</t>
  </si>
  <si>
    <t>髋关节假体组件-骨水泥型股骨柄-1</t>
  </si>
  <si>
    <t>国械注准20193130158</t>
  </si>
  <si>
    <t>57390、57413、57441、57455、57485</t>
  </si>
  <si>
    <t>初次全髋关节置换术系统32</t>
  </si>
  <si>
    <t>髋关节假体组件-骨水泥型股骨柄-2</t>
  </si>
  <si>
    <t>57505、57511、57530、57538、57547、57563、57572、57580</t>
  </si>
  <si>
    <t>陶瓷-聚乙烯类髋关节产品系统</t>
  </si>
  <si>
    <t>初次全髋关节置换术系统7</t>
  </si>
  <si>
    <t>初次全髋关节置换术系统9</t>
  </si>
  <si>
    <t>初次全髋关节置换术系统11</t>
  </si>
  <si>
    <t>初次全髋关节置换术系统10</t>
  </si>
  <si>
    <t>陶瓷臼衬</t>
  </si>
  <si>
    <t>初次全髋关节置换术系统12</t>
  </si>
  <si>
    <t>初次全膝关节置换术系统2</t>
  </si>
  <si>
    <t>股骨髁（PS）</t>
  </si>
  <si>
    <t>国械注准20203130637</t>
  </si>
  <si>
    <t>半月板（PS-X）</t>
  </si>
  <si>
    <t>胫骨托（旋转型）</t>
  </si>
  <si>
    <t>初次全膝关节置换术系统3</t>
  </si>
  <si>
    <t>股骨髁（CR）</t>
  </si>
  <si>
    <t>半月板（CR-G）</t>
  </si>
  <si>
    <t>胫骨托（固定型）</t>
  </si>
  <si>
    <t>初次全膝关节置换术系统4</t>
  </si>
  <si>
    <t>半月板（CR-X）</t>
  </si>
  <si>
    <t>双极头</t>
  </si>
  <si>
    <t>初次半髋关节置换术系统3</t>
  </si>
  <si>
    <t>初次半髋关节置换术系统4</t>
  </si>
  <si>
    <t>合金-聚乙烯类
髋关节产品系统</t>
    <phoneticPr fontId="5" type="noConversion"/>
  </si>
  <si>
    <t>南京飞渡医疗器械有限公司</t>
    <phoneticPr fontId="5" type="noConversion"/>
  </si>
  <si>
    <t>初次全髋关节置换术系统1</t>
    <phoneticPr fontId="5" type="noConversion"/>
  </si>
  <si>
    <t>Duofit 金属头</t>
  </si>
  <si>
    <t>国械注进20153131743</t>
  </si>
  <si>
    <t>258329</t>
  </si>
  <si>
    <t>Duofit水泥柄</t>
  </si>
  <si>
    <t>258330</t>
  </si>
  <si>
    <t>Duofit PCL水泥髋臼</t>
  </si>
  <si>
    <t>258331</t>
  </si>
  <si>
    <t>初次全髋关节置换术系统10</t>
    <phoneticPr fontId="5" type="noConversion"/>
  </si>
  <si>
    <t>Duofit 髋臼杯(含封帽)</t>
  </si>
  <si>
    <t>国械注进20153131744</t>
  </si>
  <si>
    <t>258321</t>
  </si>
  <si>
    <t>Duofit 显影聚乙烯内衬</t>
  </si>
  <si>
    <t>258315</t>
  </si>
  <si>
    <t>VDT髋臼螺钉</t>
  </si>
  <si>
    <t>258322</t>
  </si>
  <si>
    <t>初次全髋关节置换术系统11</t>
    <phoneticPr fontId="5" type="noConversion"/>
  </si>
  <si>
    <t>Duofit 生物柄</t>
  </si>
  <si>
    <t>258317、258319</t>
  </si>
  <si>
    <t>Duofit 带翼髋臼杯(含封帽)</t>
  </si>
  <si>
    <t>258320</t>
  </si>
  <si>
    <t>初次全髋关节置换术系统12</t>
    <phoneticPr fontId="5" type="noConversion"/>
  </si>
  <si>
    <t>初次全髋关节置换术系统13</t>
    <phoneticPr fontId="5" type="noConversion"/>
  </si>
  <si>
    <t>Duofit PCR水泥髋臼</t>
  </si>
  <si>
    <t>258332</t>
  </si>
  <si>
    <t>初次全髋关节置换术系统20</t>
    <phoneticPr fontId="5" type="noConversion"/>
  </si>
  <si>
    <t>初次全髋关节置换术系统4</t>
    <phoneticPr fontId="5" type="noConversion"/>
  </si>
  <si>
    <t>陶瓷-聚乙烯类
髋关节产品系统</t>
    <phoneticPr fontId="5" type="noConversion"/>
  </si>
  <si>
    <t>初次全髋关节置换术系统14</t>
    <phoneticPr fontId="5" type="noConversion"/>
  </si>
  <si>
    <t>delta陶瓷头</t>
  </si>
  <si>
    <t>258327、258328</t>
  </si>
  <si>
    <t>初次全髋关节置换术系统15</t>
    <phoneticPr fontId="5" type="noConversion"/>
  </si>
  <si>
    <t>初次全髋关节置换术系统18</t>
    <phoneticPr fontId="5" type="noConversion"/>
  </si>
  <si>
    <t>初次全髋关节置换术系统19</t>
    <phoneticPr fontId="5" type="noConversion"/>
  </si>
  <si>
    <t>初次全髋关节置换术系统3</t>
    <phoneticPr fontId="5" type="noConversion"/>
  </si>
  <si>
    <t>初次全髋关节置换术系统6</t>
    <phoneticPr fontId="5" type="noConversion"/>
  </si>
  <si>
    <t>初次全髋关节置换术系统7</t>
    <phoneticPr fontId="5" type="noConversion"/>
  </si>
  <si>
    <t>膝关节产品系统</t>
    <phoneticPr fontId="5" type="noConversion"/>
  </si>
  <si>
    <t>初次全膝关节置换术系统27</t>
    <phoneticPr fontId="5" type="noConversion"/>
  </si>
  <si>
    <t>CR标准股骨髁</t>
  </si>
  <si>
    <t>国械注进20173130169</t>
  </si>
  <si>
    <t>258308</t>
  </si>
  <si>
    <t>258307</t>
  </si>
  <si>
    <t>CR高性能胫骨垫片</t>
  </si>
  <si>
    <t>258310</t>
  </si>
  <si>
    <t>标准固定胫骨平台</t>
  </si>
  <si>
    <t>258303</t>
  </si>
  <si>
    <t>初次全膝关节置换术系统4</t>
    <phoneticPr fontId="5" type="noConversion"/>
  </si>
  <si>
    <t>CR高性能股骨髁</t>
  </si>
  <si>
    <t>258298</t>
  </si>
  <si>
    <t>常州华森医疗器械股份有限公司</t>
  </si>
  <si>
    <t>BKS 膝关节 CR 骨水泥型</t>
  </si>
  <si>
    <t>胫骨托无小珠层</t>
  </si>
  <si>
    <t>国械注进20173461502</t>
  </si>
  <si>
    <t>CR股骨组件无小珠层</t>
  </si>
  <si>
    <t>CR胫骨内衬</t>
  </si>
  <si>
    <t>BKS 膝关节系统 PS 生物型</t>
  </si>
  <si>
    <t>胫骨托钛珠层</t>
  </si>
  <si>
    <t>PS股骨组件CoCr小珠层</t>
  </si>
  <si>
    <t>PS胫骨内衬</t>
  </si>
  <si>
    <t>BKS 膝关节系统 CR 生物型</t>
  </si>
  <si>
    <t>CR股骨组件CoCr小珠层</t>
  </si>
  <si>
    <t>德州金约应医疗器械有限公司</t>
  </si>
  <si>
    <t>JC关节柄</t>
  </si>
  <si>
    <t>国械注准20163130105</t>
  </si>
  <si>
    <t>173973、173968</t>
  </si>
  <si>
    <t>国械注准20153132206</t>
  </si>
  <si>
    <t>174122、174126、174150</t>
  </si>
  <si>
    <t>双动球杯（锁式）</t>
  </si>
  <si>
    <t>国械注准20163130104</t>
  </si>
  <si>
    <t>双动杯衬（锁式）</t>
  </si>
  <si>
    <t>远端塞</t>
  </si>
  <si>
    <t>中置器</t>
  </si>
  <si>
    <t>初次半髋关节置换术系统31</t>
  </si>
  <si>
    <t>非骨水泥柄</t>
  </si>
  <si>
    <t>174347、174350、174357</t>
  </si>
  <si>
    <t>初次半髋关节置换术系统33</t>
  </si>
  <si>
    <t>初次半髋关节置换术系统666</t>
  </si>
  <si>
    <t>双动杯衬(卡式)</t>
  </si>
  <si>
    <t>双动球杯(卡式)</t>
  </si>
  <si>
    <t>初次半髋关节置换术系统777</t>
  </si>
  <si>
    <t>合金-聚乙烯类髋关节产品系统</t>
    <phoneticPr fontId="5" type="noConversion"/>
  </si>
  <si>
    <t>河北瑞鹤医疗器械有限公司</t>
  </si>
  <si>
    <t>RH初次髋1-1</t>
  </si>
  <si>
    <t>生物型髋关节假体-股骨头</t>
  </si>
  <si>
    <t>国械注准20223131160</t>
  </si>
  <si>
    <t>生物型髋关节假体-股骨柄</t>
  </si>
  <si>
    <t>生物型髋关节假体-髋臼杯</t>
  </si>
  <si>
    <t>生物型髋关节假体-髋臼内衬</t>
  </si>
  <si>
    <t>生物型髋关节假体-髋臼螺钉</t>
  </si>
  <si>
    <t>RH初次髋1-3</t>
    <phoneticPr fontId="5" type="noConversion"/>
  </si>
  <si>
    <t>陶瓷-聚乙烯类髋关节产品系统</t>
    <phoneticPr fontId="5" type="noConversion"/>
  </si>
  <si>
    <t>RH初次髋2-1</t>
    <phoneticPr fontId="5" type="noConversion"/>
  </si>
  <si>
    <t>髋关节假体部件-陶瓷球头</t>
  </si>
  <si>
    <t>国械注准20223130327</t>
    <phoneticPr fontId="5" type="noConversion"/>
  </si>
  <si>
    <t>RH初次髋2-2</t>
    <phoneticPr fontId="5" type="noConversion"/>
  </si>
  <si>
    <t>RH初次髋2-3</t>
    <phoneticPr fontId="5" type="noConversion"/>
  </si>
  <si>
    <t>RH初次髋3-1</t>
    <phoneticPr fontId="5" type="noConversion"/>
  </si>
  <si>
    <t>髋关节假体部件-陶瓷内衬</t>
  </si>
  <si>
    <t>RH初次髋3-2</t>
    <phoneticPr fontId="5" type="noConversion"/>
  </si>
  <si>
    <t>RH初次髋3-3</t>
    <phoneticPr fontId="5" type="noConversion"/>
  </si>
  <si>
    <t>河北瑞鹤医疗器械有限公司</t>
    <phoneticPr fontId="5" type="noConversion"/>
  </si>
  <si>
    <t>RH初次膝1</t>
  </si>
  <si>
    <t>膝关节假体-股骨髁</t>
  </si>
  <si>
    <t>国械注准20223130698</t>
  </si>
  <si>
    <t>膝关节假体-胫骨平台</t>
  </si>
  <si>
    <t>膝关节假体-衬垫</t>
  </si>
  <si>
    <t>膝关节假体-髌骨</t>
  </si>
  <si>
    <t>RH初次膝2</t>
    <phoneticPr fontId="5" type="noConversion"/>
  </si>
  <si>
    <r>
      <rPr>
        <sz val="9"/>
        <color rgb="FF000000"/>
        <rFont val="等线"/>
        <family val="3"/>
        <charset val="134"/>
      </rPr>
      <t>陶瓷</t>
    </r>
    <r>
      <rPr>
        <sz val="9"/>
        <color rgb="FF000000"/>
        <rFont val="Arial"/>
        <family val="2"/>
      </rPr>
      <t>-</t>
    </r>
    <r>
      <rPr>
        <sz val="9"/>
        <color rgb="FF000000"/>
        <rFont val="等线"/>
        <family val="3"/>
        <charset val="134"/>
      </rPr>
      <t>陶瓷类髋关节产品系统</t>
    </r>
  </si>
  <si>
    <r>
      <rPr>
        <sz val="9"/>
        <color rgb="FF000000"/>
        <rFont val="等线"/>
        <family val="3"/>
        <charset val="134"/>
      </rPr>
      <t>大博医疗科技股份有限公司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</si>
  <si>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II 1#-9#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</si>
  <si>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20153132078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</si>
  <si>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陶瓷球头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</si>
  <si>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20203131001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</si>
  <si>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髋臼外杯</t>
    </r>
    <r>
      <rPr>
        <sz val="9"/>
        <color theme="1"/>
        <rFont val="Arial"/>
        <family val="2"/>
      </rPr>
      <t xml:space="preserve"> DTUCA II 38-60mm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</si>
  <si>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髋臼内衬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</si>
  <si>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20203130764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</si>
  <si>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髋臼螺钉</t>
    </r>
    <r>
      <rPr>
        <sz val="9"/>
        <color theme="1"/>
        <rFont val="Arial"/>
        <family val="2"/>
      </rPr>
      <t xml:space="preserve"> AS</t>
    </r>
  </si>
  <si>
    <r>
      <rPr>
        <sz val="9"/>
        <color theme="1"/>
        <rFont val="等线"/>
        <family val="3"/>
        <charset val="134"/>
      </rP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6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</si>
  <si>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>XDTUCS II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</si>
  <si>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20213130079</t>
    </r>
  </si>
  <si>
    <r>
      <rPr>
        <sz val="9"/>
        <color theme="1"/>
        <rFont val="等线"/>
        <family val="3"/>
        <charset val="134"/>
      </rP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7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</si>
  <si>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>XDTUCS III</t>
    </r>
  </si>
  <si>
    <r>
      <rPr>
        <sz val="9"/>
        <color theme="1"/>
        <rFont val="等线"/>
        <family val="3"/>
        <charset val="134"/>
      </rP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8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</si>
  <si>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>-1</t>
    </r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Arial"/>
        <family val="2"/>
      </rPr>
      <t>DTUCS III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</si>
  <si>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9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</si>
  <si>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 1#-9#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</si>
  <si>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髋臼外杯</t>
    </r>
    <r>
      <rPr>
        <sz val="9"/>
        <color theme="1"/>
        <rFont val="Arial"/>
        <family val="2"/>
      </rPr>
      <t xml:space="preserve"> DTUCA I 38-60mm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</si>
  <si>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>HDTUCS II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</si>
  <si>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20213130049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</si>
  <si>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生物型股骨柄</t>
    </r>
    <r>
      <rPr>
        <sz val="9"/>
        <color theme="1"/>
        <rFont val="Arial"/>
        <family val="2"/>
      </rPr>
      <t>HDTUCS III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</si>
  <si>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骨水泥型股骨柄</t>
    </r>
    <r>
      <rPr>
        <sz val="9"/>
        <color theme="1"/>
        <rFont val="Arial"/>
        <family val="2"/>
      </rPr>
      <t>-2</t>
    </r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Arial"/>
        <family val="2"/>
      </rPr>
      <t>ZCCSI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</si>
  <si>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20163131669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</si>
  <si>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髓腔塞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</si>
  <si>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中置器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</si>
  <si>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骨水泥型股骨柄</t>
    </r>
    <r>
      <rPr>
        <sz val="9"/>
        <color theme="1"/>
        <rFont val="Arial"/>
        <family val="2"/>
      </rPr>
      <t>-2</t>
    </r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Arial"/>
        <family val="2"/>
      </rPr>
      <t>ZCCSIII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</si>
  <si>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髋臼杯</t>
    </r>
    <r>
      <rPr>
        <sz val="9"/>
        <color theme="1"/>
        <rFont val="Arial"/>
        <family val="2"/>
      </rPr>
      <t>XTUCA II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</si>
  <si>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20213130461</t>
    </r>
  </si>
  <si>
    <t>复合涂层生物型全陶全髋关节</t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</si>
  <si>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等线"/>
        <family val="3"/>
        <charset val="134"/>
      </rPr>
      <t>髋臼杯</t>
    </r>
    <r>
      <rPr>
        <sz val="9"/>
        <color theme="1"/>
        <rFont val="Arial"/>
        <family val="2"/>
      </rPr>
      <t xml:space="preserve"> MTUCA I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</si>
  <si>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20203130983</t>
    </r>
  </si>
  <si>
    <t>骨水泥型全陶全髋关节</t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</si>
  <si>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20233130549</t>
    </r>
  </si>
  <si>
    <r>
      <rPr>
        <sz val="9"/>
        <color rgb="FF000000"/>
        <rFont val="等线"/>
        <family val="3"/>
        <charset val="134"/>
      </rPr>
      <t>陶瓷</t>
    </r>
    <r>
      <rPr>
        <sz val="9"/>
        <color rgb="FF000000"/>
        <rFont val="Arial"/>
        <family val="2"/>
      </rPr>
      <t>-</t>
    </r>
    <r>
      <rPr>
        <sz val="9"/>
        <color rgb="FF000000"/>
        <rFont val="等线"/>
        <family val="3"/>
        <charset val="134"/>
      </rPr>
      <t>聚乙烯类关节产品系统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</si>
  <si>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髋臼内衬</t>
    </r>
    <r>
      <rPr>
        <sz val="9"/>
        <color theme="1"/>
        <rFont val="Arial"/>
        <family val="2"/>
      </rPr>
      <t>XPEA II</t>
    </r>
  </si>
  <si>
    <t>微孔涂层生物型半陶全髋关节</t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</si>
  <si>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髋臼内衬</t>
    </r>
    <r>
      <rPr>
        <sz val="9"/>
        <color theme="1"/>
        <rFont val="Arial"/>
        <family val="2"/>
      </rPr>
      <t xml:space="preserve"> PEA I</t>
    </r>
  </si>
  <si>
    <t>羟基磷灰石涂层生物型半陶全髋关节</t>
  </si>
  <si>
    <t>复合涂层生物型半陶全髋关节</t>
  </si>
  <si>
    <t>骨水泥型半陶全髋关节</t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</si>
  <si>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髋臼外杯</t>
    </r>
    <r>
      <rPr>
        <sz val="9"/>
        <color theme="1"/>
        <rFont val="Arial"/>
        <family val="2"/>
      </rPr>
      <t>DTUCA I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</si>
  <si>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髋臼内衬</t>
    </r>
    <r>
      <rPr>
        <sz val="9"/>
        <color theme="1"/>
        <rFont val="Arial"/>
        <family val="2"/>
      </rPr>
      <t>PEAI</t>
    </r>
  </si>
  <si>
    <r>
      <rPr>
        <sz val="9"/>
        <color theme="1"/>
        <rFont val="等线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髋臼内衬</t>
    </r>
    <r>
      <rPr>
        <sz val="9"/>
        <color theme="1"/>
        <rFont val="Arial"/>
        <family val="2"/>
      </rPr>
      <t xml:space="preserve"> PEA II</t>
    </r>
  </si>
  <si>
    <r>
      <rPr>
        <sz val="9"/>
        <color rgb="FF000000"/>
        <rFont val="宋体"/>
        <family val="3"/>
        <charset val="134"/>
      </rPr>
      <t>合金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聚乙烯类关节产品系统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</si>
  <si>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 1#-9#</t>
    </r>
  </si>
  <si>
    <r>
      <rPr>
        <sz val="9"/>
        <color theme="1"/>
        <rFont val="宋体"/>
        <family val="3"/>
        <charset val="134"/>
      </rPr>
      <t>国械注准</t>
    </r>
    <r>
      <rPr>
        <sz val="9"/>
        <color theme="1"/>
        <rFont val="Arial"/>
        <family val="2"/>
      </rPr>
      <t>20153132078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</si>
  <si>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球头</t>
    </r>
    <r>
      <rPr>
        <sz val="9"/>
        <color theme="1"/>
        <rFont val="Arial"/>
        <family val="2"/>
      </rPr>
      <t xml:space="preserve"> ZCH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</si>
  <si>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髋臼外杯</t>
    </r>
    <r>
      <rPr>
        <sz val="9"/>
        <color theme="1"/>
        <rFont val="Arial"/>
        <family val="2"/>
      </rPr>
      <t xml:space="preserve"> DTUCA I 38-60mm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</si>
  <si>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髋臼内衬</t>
    </r>
    <r>
      <rPr>
        <sz val="9"/>
        <color theme="1"/>
        <rFont val="Arial"/>
        <family val="2"/>
      </rPr>
      <t xml:space="preserve"> PEA I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</si>
  <si>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髋臼螺钉</t>
    </r>
    <r>
      <rPr>
        <sz val="9"/>
        <color theme="1"/>
        <rFont val="Arial"/>
        <family val="2"/>
      </rPr>
      <t xml:space="preserve"> AS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</si>
  <si>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髋臼外杯</t>
    </r>
    <r>
      <rPr>
        <sz val="9"/>
        <color theme="1"/>
        <rFont val="Arial"/>
        <family val="2"/>
      </rPr>
      <t xml:space="preserve"> DTUCA II 38-60mm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</si>
  <si>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髋臼内衬</t>
    </r>
    <r>
      <rPr>
        <sz val="9"/>
        <color theme="1"/>
        <rFont val="Arial"/>
        <family val="2"/>
      </rPr>
      <t xml:space="preserve"> PEA II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</si>
  <si>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II 1#-9#</t>
    </r>
  </si>
  <si>
    <r>
      <rPr>
        <sz val="9"/>
        <color rgb="FF000000"/>
        <rFont val="宋体"/>
        <family val="3"/>
        <charset val="134"/>
      </rPr>
      <t>大博医疗科技股份有限公司</t>
    </r>
  </si>
  <si>
    <t>骨水泥型金属头全髋关节</t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</si>
  <si>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骨水泥型股骨柄</t>
    </r>
    <r>
      <rPr>
        <sz val="9"/>
        <color theme="1"/>
        <rFont val="Arial"/>
        <family val="2"/>
      </rPr>
      <t>-2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ZCCSI</t>
    </r>
    <r>
      <rPr>
        <sz val="9"/>
        <color theme="1"/>
        <rFont val="宋体"/>
        <family val="3"/>
        <charset val="134"/>
      </rPr>
      <t>）</t>
    </r>
  </si>
  <si>
    <r>
      <rPr>
        <sz val="9"/>
        <color theme="1"/>
        <rFont val="宋体"/>
        <family val="3"/>
        <charset val="134"/>
      </rPr>
      <t>国械注准</t>
    </r>
    <r>
      <rPr>
        <sz val="9"/>
        <color theme="1"/>
        <rFont val="Arial"/>
        <family val="2"/>
      </rPr>
      <t>20163131669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</si>
  <si>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球头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</si>
  <si>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髋臼外杯</t>
    </r>
    <r>
      <rPr>
        <sz val="9"/>
        <color theme="1"/>
        <rFont val="Arial"/>
        <family val="2"/>
      </rPr>
      <t>DTUCA I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</si>
  <si>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髋臼内衬</t>
    </r>
    <r>
      <rPr>
        <sz val="9"/>
        <color theme="1"/>
        <rFont val="Arial"/>
        <family val="2"/>
      </rPr>
      <t>PEAI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</si>
  <si>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髓腔塞</t>
    </r>
  </si>
  <si>
    <r>
      <rPr>
        <sz val="9"/>
        <color theme="1"/>
        <rFont val="宋体"/>
        <family val="3"/>
        <charset val="134"/>
      </rP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中置器</t>
    </r>
  </si>
  <si>
    <t>髋关节假体-骨水泥型股骨柄-2（ZCCSIII）</t>
  </si>
  <si>
    <t>国械注准20163131669</t>
  </si>
  <si>
    <t>髋关节假体-球头 ZCH</t>
  </si>
  <si>
    <t>国械注准20153132078</t>
  </si>
  <si>
    <t>髋关节假体-髋臼杯XTUCA II</t>
  </si>
  <si>
    <t>国械注准20213130461</t>
  </si>
  <si>
    <t>髋关节假体-髋臼内衬 PEA II</t>
  </si>
  <si>
    <t>大博医疗科技股份有限公司</t>
  </si>
  <si>
    <t>髋关节假体-骨水泥型股骨柄-2（ZCCSI）</t>
  </si>
  <si>
    <t>髋关节假体-髋臼外杯 DTUCA II 38-60mm</t>
  </si>
  <si>
    <t>髋关节假体-髋臼内衬XPEA II</t>
  </si>
  <si>
    <t>髋关节假体 生物型股骨柄HDTUCS II</t>
  </si>
  <si>
    <t>国械注准20213130049</t>
  </si>
  <si>
    <t>髋关节假体-髋臼螺钉 AS</t>
  </si>
  <si>
    <t>髋关节假体 生物型股骨柄HDTUCS III</t>
  </si>
  <si>
    <t>髋关节假体-生物型股骨柄 DTUCS II 1#-9#</t>
  </si>
  <si>
    <t>髋关节假体 生物型股骨柄XDTUCS II</t>
  </si>
  <si>
    <t>国械注准20213130079</t>
  </si>
  <si>
    <r>
      <rPr>
        <sz val="9"/>
        <color rgb="FF000000"/>
        <rFont val="等线"/>
        <family val="3"/>
        <charset val="134"/>
      </rPr>
      <t>膝关节产品系统</t>
    </r>
  </si>
  <si>
    <t>膝关节假体-股骨髁假体CPCFC II 10#-18#L、R</t>
  </si>
  <si>
    <t>国械注准20163130866</t>
  </si>
  <si>
    <t>膝关节假体-胫骨平台假体 CPCTC I</t>
  </si>
  <si>
    <t>膝关节假体-半月板衬垫MC III 10#-18# 6-16mm</t>
  </si>
  <si>
    <t>膝关节假体-髌骨假体 PC</t>
  </si>
  <si>
    <t>复合涂层生物型金属头半髋关节</t>
  </si>
  <si>
    <t>骨水泥型金属头半髋关节</t>
  </si>
  <si>
    <t>骨水泥型陶瓷头半髋关节</t>
  </si>
  <si>
    <r>
      <rPr>
        <sz val="9"/>
        <color rgb="FF000000"/>
        <rFont val="等线"/>
        <family val="3"/>
        <charset val="134"/>
      </rPr>
      <t>单髁产品系统</t>
    </r>
  </si>
  <si>
    <r>
      <rPr>
        <sz val="9"/>
        <color theme="1"/>
        <rFont val="宋体"/>
        <family val="3"/>
        <charset val="134"/>
      </rPr>
      <t>单髁膝关节</t>
    </r>
  </si>
  <si>
    <r>
      <rPr>
        <sz val="9"/>
        <color theme="1"/>
        <rFont val="等线"/>
        <family val="3"/>
        <charset val="134"/>
      </rPr>
      <t>单髁膝关节假体系统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股骨髁假体</t>
    </r>
    <r>
      <rPr>
        <sz val="9"/>
        <color theme="1"/>
        <rFont val="Arial"/>
        <family val="2"/>
      </rPr>
      <t>CPCFC I</t>
    </r>
  </si>
  <si>
    <r>
      <rPr>
        <sz val="9"/>
        <color theme="1"/>
        <rFont val="等线"/>
        <family val="3"/>
        <charset val="134"/>
      </rPr>
      <t>国械注准</t>
    </r>
    <r>
      <rPr>
        <sz val="9"/>
        <color theme="1"/>
        <rFont val="Arial"/>
        <family val="2"/>
      </rPr>
      <t>20213130587</t>
    </r>
  </si>
  <si>
    <r>
      <rPr>
        <sz val="9"/>
        <color theme="1"/>
        <rFont val="等线"/>
        <family val="3"/>
        <charset val="134"/>
      </rPr>
      <t>单髁膝关节假体系统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胫骨平台假体</t>
    </r>
    <r>
      <rPr>
        <sz val="9"/>
        <color theme="1"/>
        <rFont val="Arial"/>
        <family val="2"/>
      </rPr>
      <t>CPCTC I</t>
    </r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Arial"/>
        <family val="2"/>
      </rPr>
      <t>LM</t>
    </r>
    <r>
      <rPr>
        <sz val="9"/>
        <color theme="1"/>
        <rFont val="等线"/>
        <family val="3"/>
        <charset val="134"/>
      </rPr>
      <t>、</t>
    </r>
    <r>
      <rPr>
        <sz val="9"/>
        <color theme="1"/>
        <rFont val="Arial"/>
        <family val="2"/>
      </rPr>
      <t>RM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</si>
  <si>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单髁膝关节假体系统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半月板衬垫</t>
    </r>
    <r>
      <rPr>
        <sz val="9"/>
        <color theme="1"/>
        <rFont val="Arial"/>
        <family val="2"/>
      </rPr>
      <t>MC I</t>
    </r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Arial"/>
        <family val="2"/>
      </rPr>
      <t>LM</t>
    </r>
    <r>
      <rPr>
        <sz val="9"/>
        <color theme="1"/>
        <rFont val="等线"/>
        <family val="3"/>
        <charset val="134"/>
      </rPr>
      <t>、</t>
    </r>
    <r>
      <rPr>
        <sz val="9"/>
        <color theme="1"/>
        <rFont val="Arial"/>
        <family val="2"/>
      </rPr>
      <t>RM</t>
    </r>
    <r>
      <rPr>
        <sz val="9"/>
        <color theme="1"/>
        <rFont val="等线"/>
        <family val="3"/>
        <charset val="134"/>
      </rPr>
      <t>）</t>
    </r>
  </si>
  <si>
    <t>上海微创骨科医疗科技有限公司</t>
    <phoneticPr fontId="5" type="noConversion"/>
  </si>
  <si>
    <t>E膝CR</t>
    <phoneticPr fontId="5" type="noConversion"/>
  </si>
  <si>
    <t>EVOLUTION 胫骨垫CR</t>
  </si>
  <si>
    <t>国械注进20153131976</t>
  </si>
  <si>
    <t>EVOLUTION 股骨髁</t>
  </si>
  <si>
    <t>EVOLUTION  胫骨托</t>
  </si>
  <si>
    <t>全聚乙烯 三爪髌骨组件</t>
  </si>
  <si>
    <t>国械注进20173466893</t>
  </si>
  <si>
    <t>陶瓷-聚乙烯类髋关节产品系统</t>
    <phoneticPr fontId="35" type="noConversion"/>
  </si>
  <si>
    <t>天津威联医疗器械有限公司</t>
    <phoneticPr fontId="35" type="noConversion"/>
  </si>
  <si>
    <t>骨水泥型全髋关节（陶瓷头）25</t>
    <phoneticPr fontId="5" type="noConversion"/>
  </si>
  <si>
    <t>髋关节假体(非骨水泥型)-股骨柄</t>
  </si>
  <si>
    <t>国械注进20153131408</t>
  </si>
  <si>
    <t>147612、261537</t>
  </si>
  <si>
    <t>髋关节陶瓷球头</t>
  </si>
  <si>
    <t>国械注进20153133619</t>
  </si>
  <si>
    <t>148450、148453、261545</t>
  </si>
  <si>
    <t>骨水泥型髋臼杯系统</t>
  </si>
  <si>
    <t>国械注进20173131436</t>
  </si>
  <si>
    <t>147599</t>
  </si>
  <si>
    <t>骨水泥型全髋关节（陶瓷头）34</t>
    <phoneticPr fontId="5" type="noConversion"/>
  </si>
  <si>
    <t>髋关节假体(非骨水泥型)-股骨柄及附件</t>
  </si>
  <si>
    <t>国械注进20193132197</t>
  </si>
  <si>
    <t>148284</t>
  </si>
  <si>
    <t>水泥半陶全髋关节 1</t>
    <phoneticPr fontId="5" type="noConversion"/>
  </si>
  <si>
    <t>髋关节假体(骨水泥型)-股骨柄及附件</t>
  </si>
  <si>
    <t>国械注进20173136557</t>
  </si>
  <si>
    <t>147101</t>
  </si>
  <si>
    <t>合金-聚乙烯类髋关节产品系统</t>
    <phoneticPr fontId="35" type="noConversion"/>
  </si>
  <si>
    <t>高交联金属全髋关节 123</t>
    <phoneticPr fontId="5" type="noConversion"/>
  </si>
  <si>
    <t>髋关节假体-金属头</t>
  </si>
  <si>
    <t>国械注进20163131026</t>
  </si>
  <si>
    <t>218825、148493、148484、148488</t>
  </si>
  <si>
    <t>髋关节假体(非骨水泥型)-髋臼杯</t>
  </si>
  <si>
    <t>国械注进20163134337</t>
  </si>
  <si>
    <t>147104</t>
  </si>
  <si>
    <t>髋关节假体-髋臼内杯</t>
  </si>
  <si>
    <t>国械注进20153133056</t>
  </si>
  <si>
    <t>147125</t>
  </si>
  <si>
    <t>髋关节固定螺钉</t>
  </si>
  <si>
    <t>国械注进20183462199</t>
  </si>
  <si>
    <t>148412、148389、261543</t>
  </si>
  <si>
    <t>高交联金属全髋关节 125</t>
    <phoneticPr fontId="35" type="noConversion"/>
  </si>
  <si>
    <t>高交联金属全髋关节 134</t>
    <phoneticPr fontId="35" type="noConversion"/>
  </si>
  <si>
    <t>高交联金属全髋关节 235</t>
    <phoneticPr fontId="35" type="noConversion"/>
  </si>
  <si>
    <t>髋臼杯系统</t>
  </si>
  <si>
    <t>国械注进20153130825</t>
  </si>
  <si>
    <t>148401</t>
  </si>
  <si>
    <t>148373、148408</t>
  </si>
  <si>
    <t>高交联金属全髋关节 244</t>
    <phoneticPr fontId="35" type="noConversion"/>
  </si>
  <si>
    <t>高交联金属全髋关节 276</t>
    <phoneticPr fontId="35" type="noConversion"/>
  </si>
  <si>
    <t>148416</t>
  </si>
  <si>
    <t>高交联金属全髋关节 285</t>
    <phoneticPr fontId="35" type="noConversion"/>
  </si>
  <si>
    <t>高交联金属全髋关节 6</t>
    <phoneticPr fontId="35" type="noConversion"/>
  </si>
  <si>
    <t>高交联金属全髋关节 69</t>
    <phoneticPr fontId="35" type="noConversion"/>
  </si>
  <si>
    <t>147116</t>
  </si>
  <si>
    <t>高交联金属全髋关节 71</t>
    <phoneticPr fontId="35" type="noConversion"/>
  </si>
  <si>
    <t>高交联金属全髋关节 8</t>
    <phoneticPr fontId="35" type="noConversion"/>
  </si>
  <si>
    <t>高交联金属全髋关节 80</t>
    <phoneticPr fontId="35" type="noConversion"/>
  </si>
  <si>
    <t>骨水泥型全髋关节（金属头）24</t>
    <phoneticPr fontId="35" type="noConversion"/>
  </si>
  <si>
    <t>髋关节假体-金属球头</t>
  </si>
  <si>
    <t>国械注进20193130493</t>
  </si>
  <si>
    <t>148442、410425</t>
  </si>
  <si>
    <t>骨水泥型全髋关节（金属头）26</t>
    <phoneticPr fontId="35" type="noConversion"/>
  </si>
  <si>
    <t>骨水泥型全髋关节（金属头）35</t>
    <phoneticPr fontId="35" type="noConversion"/>
  </si>
  <si>
    <t>骨水泥型全髋关节（金属头）44</t>
    <phoneticPr fontId="35" type="noConversion"/>
  </si>
  <si>
    <t>骨水泥型全髋关节（金属头）53</t>
    <phoneticPr fontId="35" type="noConversion"/>
  </si>
  <si>
    <t>普通金属全髋 100</t>
    <phoneticPr fontId="35" type="noConversion"/>
  </si>
  <si>
    <t>国械注进20153132623</t>
  </si>
  <si>
    <t>148413、148395</t>
  </si>
  <si>
    <t>普通金属全髋 108</t>
    <phoneticPr fontId="35" type="noConversion"/>
  </si>
  <si>
    <t>普通金属全髋 3</t>
    <phoneticPr fontId="35" type="noConversion"/>
  </si>
  <si>
    <t>普通金属全髋 48</t>
    <phoneticPr fontId="35" type="noConversion"/>
  </si>
  <si>
    <t>普通金属全髋 50</t>
    <phoneticPr fontId="35" type="noConversion"/>
  </si>
  <si>
    <t>普通金属全髋 58</t>
    <phoneticPr fontId="35" type="noConversion"/>
  </si>
  <si>
    <t>水泥全髋关节 1</t>
    <phoneticPr fontId="35" type="noConversion"/>
  </si>
  <si>
    <t>固定平台PS型膝关节3</t>
    <phoneticPr fontId="5" type="noConversion"/>
  </si>
  <si>
    <t>膝关节假体</t>
  </si>
  <si>
    <t>国械注进20163131027</t>
  </si>
  <si>
    <t>148268</t>
  </si>
  <si>
    <t>膝关节半月板假体</t>
  </si>
  <si>
    <t>国械注进20163134693</t>
  </si>
  <si>
    <t>148266</t>
  </si>
  <si>
    <t>148270、148264</t>
  </si>
  <si>
    <t>膝关节假体(骨水泥型)</t>
  </si>
  <si>
    <t>国械注进20193131945</t>
  </si>
  <si>
    <t>148420</t>
  </si>
  <si>
    <t>148424</t>
  </si>
  <si>
    <t>天津威联医疗器械有限公司</t>
  </si>
  <si>
    <t>金属半髋1</t>
    <phoneticPr fontId="5" type="noConversion"/>
  </si>
  <si>
    <t>髋关节假体-金属头</t>
    <phoneticPr fontId="35" type="noConversion"/>
  </si>
  <si>
    <t>国械注进20173131996</t>
  </si>
  <si>
    <t>218831、148535</t>
  </si>
  <si>
    <t>金属半髋4</t>
    <phoneticPr fontId="5" type="noConversion"/>
  </si>
  <si>
    <t>金属半髋11</t>
    <phoneticPr fontId="5" type="noConversion"/>
  </si>
  <si>
    <t>金属半髋27</t>
    <phoneticPr fontId="5" type="noConversion"/>
  </si>
  <si>
    <t>陶瓷半髋4</t>
    <phoneticPr fontId="5" type="noConversion"/>
  </si>
  <si>
    <t>陶瓷半髋13</t>
    <phoneticPr fontId="5" type="noConversion"/>
  </si>
  <si>
    <t>单髁关节</t>
    <phoneticPr fontId="5" type="noConversion"/>
  </si>
  <si>
    <t>单髁膝关节系统</t>
  </si>
  <si>
    <t>国械注进20163135024</t>
  </si>
  <si>
    <t>148428</t>
  </si>
  <si>
    <t>148434</t>
  </si>
  <si>
    <t>单髁关节2</t>
    <phoneticPr fontId="5" type="noConversion"/>
  </si>
  <si>
    <t>148437</t>
  </si>
  <si>
    <t>天津正天医疗器械有限公司</t>
  </si>
  <si>
    <t>glory柄半陶全髋</t>
  </si>
  <si>
    <t>髋关节假体 股骨柄-2</t>
  </si>
  <si>
    <t>国械注准20173130995</t>
  </si>
  <si>
    <t>髋关节假体组件-陶瓷股骨头</t>
  </si>
  <si>
    <t>国械注准20203130550</t>
  </si>
  <si>
    <t>人工髋关节假体 髋臼外杯</t>
  </si>
  <si>
    <t>国械注准20183130522</t>
  </si>
  <si>
    <t>髋关节假体-髋臼内衬组件</t>
  </si>
  <si>
    <t>国械注准20203130929</t>
  </si>
  <si>
    <t>人工髋关节假体 髋臼螺钉</t>
  </si>
  <si>
    <t>髋关节假体 髋臼螺钉</t>
  </si>
  <si>
    <t>glory柄聚乙烯半陶全髋</t>
  </si>
  <si>
    <t>人工髋关节假体 髋臼内衬</t>
  </si>
  <si>
    <t>glory柄莲花杯XPE半陶全髋</t>
  </si>
  <si>
    <t>髋关节假体 髋臼(组合式)</t>
  </si>
  <si>
    <t>髋关节假体 髋臼内衬组件</t>
  </si>
  <si>
    <t>glory柄莲花杯半陶全髋</t>
  </si>
  <si>
    <t>glory柄水泥半陶全髋</t>
  </si>
  <si>
    <t>髋关节假体 髋臼(整体式)</t>
  </si>
  <si>
    <t>短柄半陶全髋</t>
  </si>
  <si>
    <t>人工髋关节假体 股骨柄</t>
  </si>
  <si>
    <t>短柄聚乙烯半陶全髋</t>
  </si>
  <si>
    <t>短柄莲花杯XPE半陶全髋</t>
  </si>
  <si>
    <t>短柄莲花杯半陶全髋</t>
  </si>
  <si>
    <t>短柄水泥半陶全髋</t>
  </si>
  <si>
    <t>水晶柄半陶全髋</t>
  </si>
  <si>
    <t>人工髋关节假体 股骨柄-1</t>
  </si>
  <si>
    <t>水晶柄聚乙烯半陶全髋</t>
  </si>
  <si>
    <t>水晶柄莲花杯XPE半陶全髋</t>
  </si>
  <si>
    <t>水晶柄莲花杯半陶全髋</t>
  </si>
  <si>
    <t>水晶柄水泥半陶全髋</t>
  </si>
  <si>
    <t>先髋柄半陶全髋</t>
  </si>
  <si>
    <t>人工髋关节假体 股骨柄-2</t>
  </si>
  <si>
    <t>先髋柄聚乙烯半陶全髋</t>
  </si>
  <si>
    <t>先髋柄莲花杯XPE半陶全髋</t>
  </si>
  <si>
    <t>天津正天医疗器械有限公司</t>
    <phoneticPr fontId="5" type="noConversion"/>
  </si>
  <si>
    <t>先髋柄莲花杯半陶全髋</t>
    <phoneticPr fontId="5" type="noConversion"/>
  </si>
  <si>
    <t>先髋柄水泥半陶全髋</t>
  </si>
  <si>
    <t>glory柄金对聚全髋-1</t>
  </si>
  <si>
    <t>人工髋关节假体 球头</t>
  </si>
  <si>
    <t>glory柄金对聚全髋-2</t>
  </si>
  <si>
    <t>glory柄老金对聚(P)全髋-1</t>
  </si>
  <si>
    <t>髋关节假体 球头(钴铬钼)</t>
  </si>
  <si>
    <t>glory柄老金对聚全髋-1</t>
  </si>
  <si>
    <t>glory柄老金对聚全髋-2</t>
  </si>
  <si>
    <t>glory柄莲花杯混合全髋</t>
  </si>
  <si>
    <t>glory柄水泥全髋</t>
  </si>
  <si>
    <t>短柄Focus全髋</t>
  </si>
  <si>
    <t>短柄金对聚全髋-1</t>
  </si>
  <si>
    <t>短柄金对聚全髋-2</t>
  </si>
  <si>
    <t>短柄老金对聚(P)全髋-1</t>
  </si>
  <si>
    <t>短柄老金对聚全髋-1</t>
  </si>
  <si>
    <t>短柄老金对聚全髋-2</t>
  </si>
  <si>
    <t>短柄钻石杯全髋</t>
  </si>
  <si>
    <t>人工髋关节假体 髋臼杯-1</t>
  </si>
  <si>
    <t>人工髋关节假体 髋臼杯-内衬</t>
  </si>
  <si>
    <t>金对聚全髋-1</t>
  </si>
  <si>
    <t>金对聚全髋-2</t>
  </si>
  <si>
    <t>老金对聚(P)全髋-1</t>
  </si>
  <si>
    <t>老金对聚全髋-1</t>
  </si>
  <si>
    <t>老金对聚全髋-2</t>
  </si>
  <si>
    <t>龙鳞金聚</t>
  </si>
  <si>
    <t>水晶柄Focus全髋</t>
  </si>
  <si>
    <t>水晶柄钻石杯全髋</t>
  </si>
  <si>
    <t>先髋Focus全髋</t>
  </si>
  <si>
    <t>先髋柄金对聚全髋-1</t>
  </si>
  <si>
    <t>先髋柄金对聚全髋-2</t>
  </si>
  <si>
    <t>先髋柄老金对聚(P)全髋-1</t>
  </si>
  <si>
    <t>先髋柄老金对聚全髋-1</t>
  </si>
  <si>
    <t>先髋柄老金对聚全髋-2</t>
  </si>
  <si>
    <t>先髋钻石杯全髋</t>
  </si>
  <si>
    <t>glory柄半髋</t>
  </si>
  <si>
    <t>髋关节假体 股骨头(双极头)(钴铬钼+PE)</t>
  </si>
  <si>
    <t>glory柄半髋（双）</t>
  </si>
  <si>
    <t>人工髋关节假体 双动金属杯(SQK)</t>
  </si>
  <si>
    <t>glory柄半髋（新）</t>
  </si>
  <si>
    <t>人工髋关节假体 双动金属杯</t>
  </si>
  <si>
    <t>短柄半髋</t>
  </si>
  <si>
    <t>短柄半髋（双）</t>
  </si>
  <si>
    <t>短柄半髋（新）</t>
  </si>
  <si>
    <t>擎天柱半髋</t>
  </si>
  <si>
    <t>人工髋关节假体 股骨柄-3</t>
  </si>
  <si>
    <t>水晶柄半髋</t>
  </si>
  <si>
    <t>水晶柄半髋（双）</t>
  </si>
  <si>
    <t>水晶柄半髋（新）</t>
  </si>
  <si>
    <t>先髋柄半髋</t>
  </si>
  <si>
    <t>先髋柄半髋（双）</t>
  </si>
  <si>
    <t>先髋柄半髋（新）</t>
  </si>
  <si>
    <t>钻石水泥柄半髋</t>
  </si>
  <si>
    <t>髋关节假体 股骨柄(钴铬钼)</t>
  </si>
  <si>
    <t>钻石水泥柄半髋（双）</t>
  </si>
  <si>
    <t>钻石水泥柄半髋（新）</t>
  </si>
  <si>
    <t>水晶柄陶瓷半髋（1）</t>
  </si>
  <si>
    <t>水晶柄陶瓷半髋（2）</t>
  </si>
  <si>
    <t>glory柄半髋（新头）</t>
  </si>
  <si>
    <t>钻石水泥柄半髋（新头）</t>
  </si>
  <si>
    <t>短柄半髋（老）</t>
  </si>
  <si>
    <t>先髋柄半髋（老）</t>
  </si>
  <si>
    <t>水晶柄半髋（老）</t>
  </si>
  <si>
    <t>擎天柱半髋（老）</t>
  </si>
  <si>
    <t>单髁膝关节系统</t>
    <phoneticPr fontId="5" type="noConversion"/>
  </si>
  <si>
    <t>单髁膝关节系统 股骨假体</t>
  </si>
  <si>
    <t>国械注准20203130930</t>
  </si>
  <si>
    <t>137261、137358、137282、410412</t>
  </si>
  <si>
    <t>单髁膝关节系统 胫骨假体(带金属托)</t>
  </si>
  <si>
    <t>160046、137427、160070</t>
  </si>
  <si>
    <t>单髁膝关节系统 胫骨假体(带金属托)(ZDKJⅠ型)</t>
  </si>
  <si>
    <t>160084、137495、160060</t>
  </si>
  <si>
    <t>半髋产品系统</t>
    <phoneticPr fontId="36" type="noConversion"/>
  </si>
  <si>
    <t>施乐辉外科植入物（北京）有限公司</t>
  </si>
  <si>
    <t>VERSAPLUS 生物标准型不锈钢头半髋</t>
  </si>
  <si>
    <t>不锈钢股骨头</t>
  </si>
  <si>
    <t>国械注准20193131013</t>
  </si>
  <si>
    <t>不锈钢双极头</t>
  </si>
  <si>
    <t>国械注准20183130488</t>
  </si>
  <si>
    <t>国械注准20193130588</t>
  </si>
  <si>
    <t>70839，70988，71048</t>
  </si>
  <si>
    <t>半髋1</t>
  </si>
  <si>
    <t>陶瓷头</t>
  </si>
  <si>
    <t>国械注准20183460225</t>
  </si>
  <si>
    <t>136744，136739，136750</t>
  </si>
  <si>
    <t>半髋7</t>
  </si>
  <si>
    <t>球头</t>
  </si>
  <si>
    <t>国械注准20153460604</t>
  </si>
  <si>
    <t>136839，136843，136846，136848</t>
  </si>
  <si>
    <t>施乐辉医用产品国际贸易（上海）有限公司</t>
  </si>
  <si>
    <t>Polarstem标准柄+R3 3孔+高边衬+黑晶头</t>
  </si>
  <si>
    <t>Oxinium 股骨头</t>
  </si>
  <si>
    <t>国械注进20163130177</t>
  </si>
  <si>
    <t>83465，83613，83533，83597</t>
  </si>
  <si>
    <t>R3 3孔髋臼外杯</t>
  </si>
  <si>
    <t>国械注进20153130014</t>
  </si>
  <si>
    <t>80113，80332</t>
  </si>
  <si>
    <t>Polarstem 钛/HA涂层柄</t>
  </si>
  <si>
    <t>国械注进20143135576</t>
  </si>
  <si>
    <t>R3 20°髋臼内衬</t>
  </si>
  <si>
    <t>80220，80764</t>
  </si>
  <si>
    <t>国械注进20153130013</t>
  </si>
  <si>
    <t>Polarstem高偏柄+R3 3孔+高边衬+黑晶头</t>
  </si>
  <si>
    <t>Polarstem 钛/HA涂层高偏心距柄</t>
  </si>
  <si>
    <t>GII CR+GII托+Anthem弧形垫</t>
  </si>
  <si>
    <t>Genesis II 保留型股骨髁</t>
  </si>
  <si>
    <t>国械注进20153133638</t>
  </si>
  <si>
    <t>后交叉韧带保留型高屈曲弧形胫骨垫</t>
  </si>
  <si>
    <t>国械注进20183130496</t>
  </si>
  <si>
    <t>Genesis II 胫骨托</t>
  </si>
  <si>
    <t>GII PS+GII托+Anthem PS垫</t>
  </si>
  <si>
    <t>Genesis II 非多孔涂层后稳定型股骨髁</t>
  </si>
  <si>
    <t>后稳定型高屈曲胫骨垫</t>
  </si>
  <si>
    <t>80879，80769</t>
  </si>
  <si>
    <t>LGN CR+GII托+Anthem弧形垫</t>
  </si>
  <si>
    <t>LEGION 交叉保留型 股骨髁</t>
  </si>
  <si>
    <t>国械注进20153132894</t>
  </si>
  <si>
    <t>LGN PS+GII托+Anthem PS垫</t>
  </si>
  <si>
    <t>LEGION 后稳定型 股骨髁</t>
  </si>
  <si>
    <t>Polarstem标准柄+金属头+卡双</t>
  </si>
  <si>
    <t>CoCr 股骨头通用锥度</t>
  </si>
  <si>
    <t>国械注进20153133804</t>
  </si>
  <si>
    <t>84015，84033</t>
  </si>
  <si>
    <t>卡式双动头 SS</t>
  </si>
  <si>
    <t>Polarstem高偏柄+金属头+卡双</t>
  </si>
  <si>
    <t>国械注进20163131896</t>
  </si>
  <si>
    <t>Synergy Mia柄+金属头+Tandem</t>
  </si>
  <si>
    <t>SL-PLUS 微创标准柄 TI/HA涂层</t>
  </si>
  <si>
    <t>国械注进20153462404</t>
  </si>
  <si>
    <t>钴铬钼合金外杯超高分子聚乙烯内衬 双极头</t>
  </si>
  <si>
    <t>国械注进20193131696</t>
  </si>
  <si>
    <t>Synergy Mia柄+金属头+卡双</t>
  </si>
  <si>
    <t>Synergy 标准柄+金属头+卡双</t>
  </si>
  <si>
    <t>多孔涂层非骨水泥柄</t>
  </si>
  <si>
    <t>国械注进20153132084</t>
  </si>
  <si>
    <t>Synergy 骨水泥柄+金属头+Tandem</t>
  </si>
  <si>
    <t>Synergy 骨水泥柄</t>
  </si>
  <si>
    <t>Synergy 骨水泥柄+金属头+卡双</t>
  </si>
  <si>
    <t>半髋2</t>
  </si>
  <si>
    <t>半髋3</t>
  </si>
  <si>
    <t>半髋4</t>
  </si>
  <si>
    <t>CoCr 股骨头通用锥度 28mm</t>
  </si>
  <si>
    <t>半髋5</t>
  </si>
  <si>
    <t>半髋6</t>
  </si>
  <si>
    <t>宽岳新晟实医疗科技（上海）有限公司</t>
  </si>
  <si>
    <t>人工膝关节假体-3</t>
  </si>
  <si>
    <t>人工膝关节假体（股骨髁）</t>
  </si>
  <si>
    <t>国械注准20163131018</t>
  </si>
  <si>
    <t>人工膝关节假体（胫骨托）</t>
  </si>
  <si>
    <t>人工膝关节假体（半月板部件）</t>
  </si>
  <si>
    <t>人工膝关节假体（髌骨部件）</t>
  </si>
  <si>
    <t>人工髋关节假体（半髋）-2</t>
  </si>
  <si>
    <t>人工髋关节假体（股骨柄）</t>
  </si>
  <si>
    <t>国械注准20163132358</t>
  </si>
  <si>
    <t>168093、168103、168101</t>
  </si>
  <si>
    <t>人工髋关节假体（球头）</t>
  </si>
  <si>
    <t>人工髋关节假体（双极头）</t>
  </si>
  <si>
    <t>宽岳医疗科技（北京）有限公司</t>
  </si>
  <si>
    <t>膝关节假体（股骨髁PS）</t>
  </si>
  <si>
    <t>国械注准2015130602</t>
  </si>
  <si>
    <t>膝关节假体（胫骨托）</t>
  </si>
  <si>
    <t>膝关节假体（半月板衬垫PS）</t>
  </si>
  <si>
    <t>膝关节假体（髌骨假体）</t>
  </si>
  <si>
    <t>髋关节假体（股骨柄）-1</t>
  </si>
  <si>
    <t>国械注准20153130554</t>
  </si>
  <si>
    <t>髋关节假体（双极头外杯）</t>
  </si>
  <si>
    <t>髋关节假体（球头）</t>
  </si>
  <si>
    <t>髋关节假体（双极头内衬）</t>
  </si>
  <si>
    <t>北京蒙太因医疗器械有限公司</t>
    <phoneticPr fontId="5" type="noConversion"/>
  </si>
  <si>
    <t>MUK单髁膝关节</t>
    <phoneticPr fontId="5" type="noConversion"/>
  </si>
  <si>
    <t>股骨部件</t>
  </si>
  <si>
    <t>国械注准20203130452</t>
  </si>
  <si>
    <t>胫骨衬垫</t>
  </si>
  <si>
    <t>胫骨托</t>
  </si>
  <si>
    <t>捷迈（上海）医疗国际贸易有限公司</t>
    <phoneticPr fontId="5" type="noConversion"/>
  </si>
  <si>
    <t>CLS生物固定界面双极半髋关节</t>
    <phoneticPr fontId="5" type="noConversion"/>
  </si>
  <si>
    <t>7124 - PE Bipolar Liners</t>
    <phoneticPr fontId="5" type="noConversion"/>
  </si>
  <si>
    <t>国械注进20173130938</t>
  </si>
  <si>
    <t>8857 - Multipolar Cups</t>
    <phoneticPr fontId="5" type="noConversion"/>
  </si>
  <si>
    <t>CLS Spotorno 135° 股骨柄</t>
  </si>
  <si>
    <t>国械注进20153460419</t>
  </si>
  <si>
    <t>Versys 12/14锥形股骨球头</t>
  </si>
  <si>
    <t>国械注进20173460143（国械注进20153463087）</t>
  </si>
  <si>
    <t>77846、77857、77865</t>
    <phoneticPr fontId="5" type="noConversion"/>
  </si>
  <si>
    <t>ML 钛浆楔形柄双极半髋关节</t>
    <phoneticPr fontId="5" type="noConversion"/>
  </si>
  <si>
    <t>7124 - PE Bipolar Liners</t>
  </si>
  <si>
    <t>8857 - Multipolar Cups</t>
  </si>
  <si>
    <t>M/L taper-初次 7115</t>
    <phoneticPr fontId="5" type="noConversion"/>
  </si>
  <si>
    <t>国械注进20173130148</t>
  </si>
  <si>
    <t>Oxford 高灵活度活动平台单髁膝关节</t>
    <phoneticPr fontId="5" type="noConversion"/>
  </si>
  <si>
    <t>oxford 第三代单髁膝关节骨水泥型高灵活度股骨组件</t>
  </si>
  <si>
    <t>国械注进20173130347</t>
  </si>
  <si>
    <t>oxford 第三代单髁膝关节骨水泥型解剖标准型胫骨底板</t>
  </si>
  <si>
    <t>oxford 第三代单髁膝关节解剖型arcom 超高分子量聚乙烯半月板衬垫</t>
  </si>
  <si>
    <t>ZUK高屈曲度固定平台单髁膝关节</t>
    <phoneticPr fontId="5" type="noConversion"/>
  </si>
  <si>
    <t>Zimmer单髁关节面</t>
  </si>
  <si>
    <t>国械注进20163461252</t>
  </si>
  <si>
    <t>Zimmer单髁预涂型股骨部件</t>
  </si>
  <si>
    <t>Zimmer单髁预涂型胫骨平台</t>
  </si>
  <si>
    <t>初次半髋</t>
  </si>
  <si>
    <t>天衍医疗器材有限公司</t>
  </si>
  <si>
    <t>双动I型-ACP柄 半髋</t>
  </si>
  <si>
    <t>髋关节假体组件-股骨头（金属球头）STD-I</t>
  </si>
  <si>
    <t>国械注准20183130403</t>
  </si>
  <si>
    <t>骨水泥型髋关节假体组件（股骨柄）ACP-I</t>
  </si>
  <si>
    <t>国械注准20183130406</t>
  </si>
  <si>
    <t>髋关节假体组件-股骨头（双极头）双极头I</t>
  </si>
  <si>
    <t>双动I型-CL 半髋</t>
  </si>
  <si>
    <t>髋关节假体-股骨柄-1</t>
  </si>
  <si>
    <t>国械注准20203130872</t>
  </si>
  <si>
    <t>双动I型-MP柄 半髋</t>
  </si>
  <si>
    <t>生物型髋关节假体（股骨柄）（钛合金）-1（喷钛IV型 00#）</t>
  </si>
  <si>
    <t>国械注准20193130331</t>
  </si>
  <si>
    <t>北京爱康宜诚医疗器材有限公司</t>
  </si>
  <si>
    <t>水泥臼-ACM柄 水泥髋</t>
  </si>
  <si>
    <t>髋关节假体 球头</t>
  </si>
  <si>
    <t>国械注准20143132039</t>
  </si>
  <si>
    <t>髋关节假体 骨水泥型股骨柄</t>
  </si>
  <si>
    <t>国械注准20143132339</t>
  </si>
  <si>
    <t>82862；82850；82867；82896；</t>
  </si>
  <si>
    <t>髋关节假体 聚乙烯髋臼</t>
  </si>
  <si>
    <t>国械注准20163130254</t>
  </si>
  <si>
    <t>水泥臼-ML柄 水泥髋</t>
  </si>
  <si>
    <t>髋关节假体生物型股骨柄</t>
  </si>
  <si>
    <t>国械注准20153130214</t>
  </si>
  <si>
    <t>水泥臼-MP柄 水泥髋</t>
  </si>
  <si>
    <t>国械注准20153130592</t>
  </si>
  <si>
    <t>水泥臼-ACP柄 水泥髋</t>
  </si>
  <si>
    <t>国械注准20153131286</t>
  </si>
  <si>
    <t>水泥臼-APT柄 水泥髋</t>
  </si>
  <si>
    <t>髋关节假体 生物型股骨柄</t>
  </si>
  <si>
    <t>国械注准20153130213</t>
  </si>
  <si>
    <t>水泥臼-CL柄 水泥髋</t>
  </si>
  <si>
    <t>髋关节假体-股骨柄(CL-TH型)</t>
  </si>
  <si>
    <t>国械注准20153131312</t>
  </si>
  <si>
    <t>爱康髋加10-金聚PE-MP柄-ML杯</t>
  </si>
  <si>
    <t>髋关节假体金属髋臼（内衬生物ML型）</t>
  </si>
  <si>
    <t>国械注准20193131934</t>
  </si>
  <si>
    <t>髋关节假体金属髋臼（金属髋臼）</t>
  </si>
  <si>
    <t>髋关节假体金属髋臼（螺钉）</t>
  </si>
  <si>
    <t>爱康髋加5-金聚XPE-ML柄-ML杯</t>
  </si>
  <si>
    <t>内衬(XPE-I型)</t>
  </si>
  <si>
    <t>国械注准20153131311</t>
  </si>
  <si>
    <t>84220；87555</t>
  </si>
  <si>
    <t>爱康髋加6-金聚XPE-CL柄-ML杯</t>
  </si>
  <si>
    <t>爱康髋加7-金聚XPE-MP柄-ML杯</t>
  </si>
  <si>
    <t>爱康髋加8-金聚PE-ML柄-ML杯</t>
  </si>
  <si>
    <t>爱康髋加9-金聚PE-CL柄-ML杯</t>
  </si>
  <si>
    <t>爱康髋加11-陶陶-ML柄-3D打印ACT杯</t>
  </si>
  <si>
    <t>髋关节假体 陶瓷球头</t>
  </si>
  <si>
    <t>国械注准20153131313</t>
  </si>
  <si>
    <t>83692；83674；83644</t>
  </si>
  <si>
    <t>髋关节假体 陶瓷内衬</t>
  </si>
  <si>
    <t>国械注准20183130314</t>
  </si>
  <si>
    <t>87563；87564；87565；87566</t>
  </si>
  <si>
    <t>金属髋臼外杯(金属骨小梁I型)</t>
  </si>
  <si>
    <t>84078；87553</t>
  </si>
  <si>
    <t>爱康髋加12-陶陶-MP柄-3D打印ACT杯</t>
  </si>
  <si>
    <t>爱康髋加17-陶陶-CL柄-ML杯</t>
  </si>
  <si>
    <t>髋关节假体金属髋臼（金属髋臼生物ML型）</t>
  </si>
  <si>
    <t>爱康髋加1-陶陶-ML柄-ML杯</t>
  </si>
  <si>
    <t>爱康髋加2-陶陶-MP柄-ML杯</t>
  </si>
  <si>
    <t>爱康髋加13-陶聚XPE-ML柄-3D打印ACT杯</t>
  </si>
  <si>
    <t>爱康髋加14-陶聚PE-ML柄-3D打印ACT杯</t>
  </si>
  <si>
    <t>爱康髋加15-陶聚XPE-MP柄-3D打印ACT杯</t>
  </si>
  <si>
    <t>爱康髋加16-陶聚PE-MP柄-3D打印ACT杯</t>
  </si>
  <si>
    <t>爱康髋加18-陶聚XPE-CL柄-ML杯</t>
  </si>
  <si>
    <t>爱康髋加19-陶聚PE-CL柄-ML杯</t>
  </si>
  <si>
    <t>爱康髋加3-陶聚XPE-CL柄-3D打印ACT杯</t>
  </si>
  <si>
    <t>爱康髋加4-陶聚PE-CL柄-3D打印ACT杯</t>
  </si>
  <si>
    <t>爱康膝001-A3HF垫片</t>
  </si>
  <si>
    <t>股骨髁(A3 高屈曲后稳定PS型)</t>
  </si>
  <si>
    <t>国械注准20153131366</t>
  </si>
  <si>
    <t>胫骨垫片(A3 PS型)</t>
  </si>
  <si>
    <t>胫骨平台(A3 高抛光固定型)</t>
  </si>
  <si>
    <t>A3 圆型髌骨</t>
  </si>
  <si>
    <t>爱康膝-J3-1</t>
  </si>
  <si>
    <t>胫骨垫片（后稳定柱型）</t>
  </si>
  <si>
    <t>国械注准20173130533</t>
  </si>
  <si>
    <t>胫骨平台（普通型）</t>
  </si>
  <si>
    <t>爱康膝-J3-2</t>
  </si>
  <si>
    <t>膝关节假体（胫骨垫片后稳定固定对称高屈曲II型（FG型））</t>
  </si>
  <si>
    <t>双动I型-ACM柄 半髋</t>
  </si>
  <si>
    <t>双动头(I型)</t>
  </si>
  <si>
    <t>国械注准20143132356</t>
  </si>
  <si>
    <t>双动I型-ML柄 半髋</t>
  </si>
  <si>
    <t>双动I型-APT柄 半髋</t>
  </si>
  <si>
    <t>双动I型-CL柄 半髋</t>
  </si>
  <si>
    <t>双动II型-ACM柄 半髋</t>
  </si>
  <si>
    <t>双动头(Ⅱ型)</t>
  </si>
  <si>
    <t>83033；178668；83073；</t>
  </si>
  <si>
    <t>双动II型-ML柄 半髋</t>
  </si>
  <si>
    <t>双动II型-MP柄 半髋</t>
  </si>
  <si>
    <t>双动II型-ACP柄 半髋</t>
  </si>
  <si>
    <t>双动II型-APT柄 半髋</t>
  </si>
  <si>
    <t>双动II型-CL柄 半髋</t>
  </si>
  <si>
    <t>爱康活动单髁AMK</t>
  </si>
  <si>
    <t>单间室膝关节假体-股骨髁</t>
  </si>
  <si>
    <t>国械注准20223130887</t>
  </si>
  <si>
    <t>单间室膝关节假体-胫骨垫片</t>
  </si>
  <si>
    <t>单间室膝关节假体-胫骨平台</t>
  </si>
  <si>
    <t>史赛克（北京）医疗器械有限公司</t>
  </si>
  <si>
    <t>初次全髋关节置换术系统761</t>
  </si>
  <si>
    <t>国械注进20153463302</t>
  </si>
  <si>
    <t>158176;158172;158180;158178;158169;158174;158167;158166;158162;158158;</t>
  </si>
  <si>
    <t>Trident PSL HA髋臼杯-钛合金-1</t>
  </si>
  <si>
    <t>国械注进20173136558</t>
  </si>
  <si>
    <t>131782;131781;131784;131785;131783</t>
  </si>
  <si>
    <t>EXETER一体式骨水泥型光滑股骨柄-不锈钢</t>
  </si>
  <si>
    <t>国械注进20173130477</t>
  </si>
  <si>
    <t>67812;67820;67837;67832;67802;67804;67835;67833;67824;67828;67806;67847;67809;67815;67817;67826;</t>
  </si>
  <si>
    <t>Trident 高边内衬</t>
  </si>
  <si>
    <t>国械注进20143136183</t>
  </si>
  <si>
    <t>74667;75448;75148;75054;74939;75064;75493;74946;75527;75252;75027;75216;75000;75132;75483;75326;75176;74924;75462;75298;75431;75200;75047;75102;74957;74988;75124;75409;75079;74914;75346;75013;74931;74648;75268;74906;75370;75038;75089</t>
    <phoneticPr fontId="5" type="noConversion"/>
  </si>
  <si>
    <t>Delta V40股骨头-四代陶瓷</t>
  </si>
  <si>
    <t>国械注进20153462605</t>
  </si>
  <si>
    <t>67619;67610;67601;67613;67615;67591;67607;67603;67605;67592;67588;67600;67598</t>
  </si>
  <si>
    <t>初次全髋关节置换术系统762</t>
    <phoneticPr fontId="5" type="noConversion"/>
  </si>
  <si>
    <t>131786;131791;131796;131794;131788;131792;131787;131790;131793;131795;131789;131797</t>
  </si>
  <si>
    <t>初次全髋关节置换术系统742</t>
  </si>
  <si>
    <t>Trident Hemi HA髋臼杯-钛合金-2</t>
  </si>
  <si>
    <t>131746;131758;131747;131745;131755;131753;131744;131757;131751;131750;131749;131759;131748;131756;131754;131752</t>
  </si>
  <si>
    <t>史赛克（北京）医疗器械有限公司</t>
    <phoneticPr fontId="5" type="noConversion"/>
  </si>
  <si>
    <t>初次全髋关节置换术系统743</t>
  </si>
  <si>
    <t>Trident Hemi HA髋臼杯-钛合金-1</t>
  </si>
  <si>
    <t>131741;131743;131742;131740;131739</t>
  </si>
  <si>
    <t>Trident 平边内衬</t>
  </si>
  <si>
    <t>130864;130853;130890;130884;130875;130856;130887;130854;130882;130867;130852;130861;130860;130881;130863;130857;130876;130886;130866;130874;130851;130872;130865;130877;130871;130888;130862;130855;130858;130885;130880;130868;130889;130869;130902;130883;130879;130878;130873;130859;130870</t>
  </si>
  <si>
    <t>半髋</t>
  </si>
  <si>
    <t>Accolade II 127°一体式金属多孔双喷涂层股骨柄-钛合金</t>
  </si>
  <si>
    <t>国械注进20173131990</t>
  </si>
  <si>
    <t>67917;67925;67930;67922;67913;67914;67921;67929;67931;67924;67909;67928</t>
  </si>
  <si>
    <t>UHR一体式双极头</t>
  </si>
  <si>
    <t>国械注进20173132016</t>
  </si>
  <si>
    <t>137122;137128;137131;137134;137138;131702;131708;131704;131712;131711;131709;131713;131703;137160;137200;137164;131710;131706;131705;131707;</t>
  </si>
  <si>
    <t>V40 股骨头-钴铬钼合金</t>
  </si>
  <si>
    <t>国械注进20163460078</t>
  </si>
  <si>
    <t>72483;72512;75571;75120;75103;75616;75084;131829;75555;76673;75705;72528;75773;76583;76600;75759;76479;72521;75747;72504;75485;72534;75519;76507;72553;72566;131819;76653;76458;75258;76568;76543;131827;75273;76494;75805;75790;76640;75601;75655;72560;75069;72541;75459;76661;76697;131836;75690;76624;76606</t>
  </si>
  <si>
    <t>Accolade TMZF 1320 一体式股骨柄-钛合金</t>
  </si>
  <si>
    <t>130669;130660;130665;130667;130662;130661;130671;130666;130668;130664;130672;130670;130663</t>
  </si>
  <si>
    <t>国械注进20183461658</t>
  </si>
  <si>
    <t>Secur-Fit Max 132一体式股骨柄-钛合金</t>
  </si>
  <si>
    <t>72198;72071;72132;72117;72125;72079;72172;72166;72203;72174;72212</t>
  </si>
  <si>
    <t>国械注进20153463825</t>
  </si>
  <si>
    <t>C-taper 股骨头-钴铬钼合金</t>
  </si>
  <si>
    <t>国械注进20173130944</t>
  </si>
  <si>
    <t>131859;131841;131849;131840;131857;131848;131862;131860;131856;131850;131861;131854;131838;131842;131853;131851</t>
  </si>
  <si>
    <t>合金-聚乙烯类</t>
    <phoneticPr fontId="5" type="noConversion"/>
  </si>
  <si>
    <t>强生（上海）医疗器材有限公司</t>
    <phoneticPr fontId="5" type="noConversion"/>
  </si>
  <si>
    <t>强生髋99-金聚-Summit柄-PP杯-Altrx衬</t>
  </si>
  <si>
    <t>Summit Porocoat 标准偏心距柄</t>
  </si>
  <si>
    <t>国械注进20143466185</t>
  </si>
  <si>
    <t>股骨头-钴铬钼合金</t>
  </si>
  <si>
    <t>国械注进20153131468</t>
  </si>
  <si>
    <t>31636/31732</t>
    <phoneticPr fontId="5" type="noConversion"/>
  </si>
  <si>
    <t>PP杯</t>
  </si>
  <si>
    <t>国械注进20153460710</t>
  </si>
  <si>
    <t>内衬 +4 10度</t>
  </si>
  <si>
    <t>国械注进20143135567</t>
  </si>
  <si>
    <t>P 螺钉 1</t>
  </si>
  <si>
    <t>强生髋43-金聚-Corail柄-PP杯-Altrx衬</t>
    <phoneticPr fontId="5" type="noConversion"/>
  </si>
  <si>
    <t>Corail 股骨柄 标准有领</t>
  </si>
  <si>
    <t>国械注进20173130244</t>
  </si>
  <si>
    <t>膝关节</t>
    <phoneticPr fontId="5" type="noConversion"/>
  </si>
  <si>
    <t>强生（上海）医疗器材有限公司</t>
  </si>
  <si>
    <t>强生膝03-Attune-PS-固定</t>
    <phoneticPr fontId="5" type="noConversion"/>
  </si>
  <si>
    <t>ATTUNE 后稳定型股骨假体</t>
  </si>
  <si>
    <t>国械注进20163130679</t>
  </si>
  <si>
    <t>ATTUNE 后稳定型固定平台胫骨垫片</t>
  </si>
  <si>
    <t>ATTUNE 固定平台胫骨托</t>
  </si>
  <si>
    <t>ATTUNE 圆形髌骨</t>
  </si>
  <si>
    <t>半髋</t>
    <phoneticPr fontId="5" type="noConversion"/>
  </si>
  <si>
    <t>强生髋145-半髋-Corail柄-双动-金头</t>
    <phoneticPr fontId="5" type="noConversion"/>
  </si>
  <si>
    <t>双极杯 28</t>
  </si>
  <si>
    <t>国械注进20173131430</t>
  </si>
  <si>
    <t>72267/72297/72305/72311/72319/72326/72335/72354/77326/77328/77338/77351/77365/77374/77378/77382/77393/77342/77360/77387/77390</t>
    <phoneticPr fontId="5" type="noConversion"/>
  </si>
  <si>
    <t>Corail 股骨柄 标准无领</t>
  </si>
  <si>
    <t>强生髋146-半髋-Corail柄-双动-陶头</t>
    <phoneticPr fontId="5" type="noConversion"/>
  </si>
  <si>
    <t>苏州微创关节医疗科技有限公司</t>
    <phoneticPr fontId="5" type="noConversion"/>
  </si>
  <si>
    <t>安生</t>
  </si>
  <si>
    <t>国械注准20193130012</t>
  </si>
  <si>
    <t>髌骨组件</t>
  </si>
  <si>
    <t>优胜</t>
  </si>
  <si>
    <t>国械注准20193130200</t>
  </si>
  <si>
    <t>拔尖金属半髋</t>
  </si>
  <si>
    <t>国械注准20203130968</t>
  </si>
  <si>
    <t>金属股骨头</t>
  </si>
  <si>
    <t>国械注准20193130233</t>
  </si>
  <si>
    <t>股骨柄-标准型</t>
  </si>
  <si>
    <t>拔尖陶瓷半髋</t>
  </si>
  <si>
    <t>陶瓷股骨头</t>
  </si>
  <si>
    <t>国械注准20203130131</t>
  </si>
  <si>
    <t>锦裘金属半髋</t>
  </si>
  <si>
    <t>国械注准20183130552</t>
  </si>
  <si>
    <t>锦裘陶瓷半髋</t>
  </si>
  <si>
    <t>跃盘金属半髋</t>
  </si>
  <si>
    <t>跃盘陶瓷半髋</t>
  </si>
  <si>
    <t>经纬医疗器材制造（深圳）有限公司</t>
    <phoneticPr fontId="5" type="noConversion"/>
  </si>
  <si>
    <t>初次全髋关节置换术系统 H1-H1-T1-1</t>
  </si>
  <si>
    <t>股骨柄-1</t>
  </si>
  <si>
    <t>国械注准20163130282</t>
  </si>
  <si>
    <t>小球头-1</t>
  </si>
  <si>
    <t>金属外杯-1</t>
  </si>
  <si>
    <t>国械注准20183461627</t>
  </si>
  <si>
    <t>外杯内衬-1</t>
  </si>
  <si>
    <t>髋臼螺钉-3</t>
  </si>
  <si>
    <t>初次全髋关节置换术系统 T1-1</t>
  </si>
  <si>
    <t>初次全髋关节置换术系统 T1-2</t>
  </si>
  <si>
    <t>股骨柄-2</t>
  </si>
  <si>
    <t>初次全髋关节置换术系统（T0-T1）-1</t>
  </si>
  <si>
    <t>国械注准20183461611</t>
  </si>
  <si>
    <t>初次全髋关节置换术系统（T0-T1）-2</t>
  </si>
  <si>
    <t>初次全膝关节置换术系统 CR-1</t>
    <phoneticPr fontId="5" type="noConversion"/>
  </si>
  <si>
    <t>股骨假体-4</t>
  </si>
  <si>
    <t>国械注准20163130281</t>
    <phoneticPr fontId="5" type="noConversion"/>
  </si>
  <si>
    <t>初次全膝关节置换术系统 CR-1</t>
  </si>
  <si>
    <t>胫骨垫片-5</t>
  </si>
  <si>
    <t>国械注准20163130281</t>
  </si>
  <si>
    <t>胫骨盘-6</t>
  </si>
  <si>
    <t>髌骨假体-2</t>
  </si>
  <si>
    <t>初次全膝关节置换术系统 PS-1</t>
    <phoneticPr fontId="5" type="noConversion"/>
  </si>
  <si>
    <t>股骨假体-1</t>
  </si>
  <si>
    <t>初次全膝关节置换术系统 PS-1</t>
  </si>
  <si>
    <t>胫骨垫片-4</t>
  </si>
  <si>
    <t>初次半髋关节置换术系统 C1-1</t>
    <phoneticPr fontId="5" type="noConversion"/>
  </si>
  <si>
    <t>双动头-2</t>
    <phoneticPr fontId="5" type="noConversion"/>
  </si>
  <si>
    <t>国械注准20183461639</t>
  </si>
  <si>
    <t>股骨柄-1</t>
    <phoneticPr fontId="5" type="noConversion"/>
  </si>
  <si>
    <t>小球头-1</t>
    <phoneticPr fontId="5" type="noConversion"/>
  </si>
  <si>
    <t>初次半髋关节置换术系统 C1-2</t>
    <phoneticPr fontId="5" type="noConversion"/>
  </si>
  <si>
    <t>股骨柄-2</t>
    <phoneticPr fontId="5" type="noConversion"/>
  </si>
  <si>
    <t>初次半髋关节置换术系统 T0-1</t>
    <phoneticPr fontId="5" type="noConversion"/>
  </si>
  <si>
    <t>初次半髋关节置换术系统 T0-2</t>
    <phoneticPr fontId="5" type="noConversion"/>
  </si>
  <si>
    <t>初次半髋关节置换术系统 T0-H1-H1-1</t>
    <phoneticPr fontId="5" type="noConversion"/>
  </si>
  <si>
    <t>初次半髋关节置换术系统 T0-H1-T0-1</t>
    <phoneticPr fontId="5" type="noConversion"/>
  </si>
  <si>
    <t>初次半髋关节置换术系统 T0-H1-T1-1</t>
    <phoneticPr fontId="5" type="noConversion"/>
  </si>
  <si>
    <t>初次半髋关节置换术系统 T0-T0-H1-1</t>
    <phoneticPr fontId="5" type="noConversion"/>
  </si>
  <si>
    <t>初次半髋关节置换术系统 T0-T0-T1-1</t>
    <phoneticPr fontId="5" type="noConversion"/>
  </si>
  <si>
    <t>初次半髋关节置换术系统 T0-T1-H1-1</t>
    <phoneticPr fontId="5" type="noConversion"/>
  </si>
  <si>
    <t>初次半髋关节置换术系统 T0-T1-T0-1</t>
    <phoneticPr fontId="5" type="noConversion"/>
  </si>
  <si>
    <t>初次半髋关节置换术系统 T0-T1-T1-1</t>
    <phoneticPr fontId="5" type="noConversion"/>
  </si>
  <si>
    <t>初次半髋关节置换术系统 T1-1</t>
    <phoneticPr fontId="5" type="noConversion"/>
  </si>
  <si>
    <t>初次半髋关节置换术系统 T1-2</t>
    <phoneticPr fontId="5" type="noConversion"/>
  </si>
  <si>
    <t>初次半髋关节置换术系统 T1-H1-H1-1</t>
    <phoneticPr fontId="5" type="noConversion"/>
  </si>
  <si>
    <t>初次半髋关节置换术系统 T1-H1-T0-1</t>
    <phoneticPr fontId="5" type="noConversion"/>
  </si>
  <si>
    <t>初次半髋关节置换术系统 T1-H1-T1-1</t>
    <phoneticPr fontId="5" type="noConversion"/>
  </si>
  <si>
    <t>初次半髋关节置换术系统 T1-T0-1</t>
    <phoneticPr fontId="5" type="noConversion"/>
  </si>
  <si>
    <t>初次半髋关节置换术系统 T1-T0-2</t>
    <phoneticPr fontId="5" type="noConversion"/>
  </si>
  <si>
    <t>初次半髋关节置换术系统 T1-T0-H1-1</t>
    <phoneticPr fontId="5" type="noConversion"/>
  </si>
  <si>
    <t>初次半髋关节置换术系统 T1-T0-T1-1</t>
    <phoneticPr fontId="5" type="noConversion"/>
  </si>
  <si>
    <t>初次半髋关节置换术系统 T1-T1-H1-1</t>
    <phoneticPr fontId="5" type="noConversion"/>
  </si>
  <si>
    <t>初次半髋关节置换术系统 T1-T1-T0-1</t>
    <phoneticPr fontId="5" type="noConversion"/>
  </si>
  <si>
    <t>北京力达康科技有限公司</t>
  </si>
  <si>
    <t>吉祥全髋亚光水泥系统</t>
  </si>
  <si>
    <t>国械注准20153130599</t>
  </si>
  <si>
    <t>光面柄II型</t>
  </si>
  <si>
    <t>股骨头--球头</t>
  </si>
  <si>
    <t>吉祥全髋微孔生物水泥组合系统</t>
  </si>
  <si>
    <t>钛合金微孔关节柄（涂层D）</t>
  </si>
  <si>
    <t>国械注准20153130597</t>
  </si>
  <si>
    <t>吉祥全髋钛喷涂层生物水泥组合系统</t>
  </si>
  <si>
    <t>单涂层-钛合金微孔关节柄</t>
  </si>
  <si>
    <t>吉祥全髋磨面生物水泥组合系统</t>
  </si>
  <si>
    <t>钛合金微孔关节柄-磨面</t>
  </si>
  <si>
    <t>吉祥全髋高抛光水泥系统</t>
  </si>
  <si>
    <t>光面柄I型</t>
  </si>
  <si>
    <t>吉祥半髋粗喷钛涂层生物系统</t>
  </si>
  <si>
    <t>半髋双动头</t>
  </si>
  <si>
    <t>吉祥半髋高抛光骨水泥系统</t>
  </si>
  <si>
    <t>股骨头  半髋双动头</t>
  </si>
  <si>
    <t>吉祥合金半髋系统-3</t>
  </si>
  <si>
    <t>吉祥合金半髋系统-2</t>
  </si>
  <si>
    <t>吉祥合金半髋系统-1</t>
  </si>
  <si>
    <t>钛钉</t>
  </si>
  <si>
    <t>吉祥半髋亚光骨水泥系统</t>
  </si>
  <si>
    <t>单髁XU保膝关节系统</t>
  </si>
  <si>
    <t>单髁I型-股骨髁</t>
  </si>
  <si>
    <t>国械注准20153130598</t>
  </si>
  <si>
    <t>单髁I型-胫骨垫</t>
  </si>
  <si>
    <t>单髁I型-胫骨托</t>
  </si>
  <si>
    <t>RH初次髋1-2</t>
    <phoneticPr fontId="5" type="noConversion"/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</si>
  <si>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</si>
  <si>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</si>
  <si>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</si>
  <si>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</si>
  <si>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</si>
  <si>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</si>
  <si>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</si>
  <si>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</si>
  <si>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</si>
  <si>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</si>
  <si>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19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</si>
  <si>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20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</si>
  <si>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陶瓷全髋</t>
    </r>
    <r>
      <rPr>
        <sz val="9"/>
        <color theme="1"/>
        <rFont val="Arial"/>
        <family val="2"/>
      </rPr>
      <t>21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</si>
  <si>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</si>
  <si>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</si>
  <si>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9</t>
    </r>
  </si>
  <si>
    <r>
      <t>57822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Arial"/>
        <family val="2"/>
      </rPr>
      <t>57845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</si>
  <si>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12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</si>
  <si>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13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</si>
  <si>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14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</si>
  <si>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15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</si>
  <si>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16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</si>
  <si>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17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</si>
  <si>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18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</si>
  <si>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19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</si>
  <si>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</si>
  <si>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</si>
  <si>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</si>
  <si>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</si>
  <si>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24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</si>
  <si>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25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</si>
  <si>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</si>
  <si>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</si>
  <si>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28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</si>
  <si>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29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</si>
  <si>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30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</si>
  <si>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</si>
  <si>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</si>
  <si>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</si>
  <si>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</si>
  <si>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35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</si>
  <si>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36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</si>
  <si>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</si>
  <si>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</si>
  <si>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39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</si>
  <si>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</si>
  <si>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</si>
  <si>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</si>
  <si>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</si>
  <si>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</si>
  <si>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</si>
  <si>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</si>
  <si>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</si>
  <si>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48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</si>
  <si>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49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</si>
  <si>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</si>
  <si>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</si>
  <si>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52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</si>
  <si>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53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</si>
  <si>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54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</si>
  <si>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55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</si>
  <si>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56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</si>
  <si>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57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</si>
  <si>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10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</si>
  <si>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11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</si>
  <si>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聚乙烯全髋</t>
    </r>
    <r>
      <rPr>
        <sz val="9"/>
        <color theme="1"/>
        <rFont val="Arial"/>
        <family val="2"/>
      </rPr>
      <t>58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</si>
  <si>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等线"/>
        <family val="3"/>
        <charset val="134"/>
      </rPr>
      <t>高交联全髋</t>
    </r>
    <r>
      <rPr>
        <sz val="9"/>
        <color theme="1"/>
        <rFont val="Arial"/>
        <family val="2"/>
      </rPr>
      <t>59</t>
    </r>
  </si>
  <si>
    <r>
      <t>陶瓷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聚乙烯全髋</t>
    </r>
    <r>
      <rPr>
        <sz val="9"/>
        <color rgb="FF000000"/>
        <rFont val="Arial"/>
        <family val="2"/>
      </rPr>
      <t>60</t>
    </r>
  </si>
  <si>
    <r>
      <t>陶瓷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61</t>
    </r>
  </si>
  <si>
    <r>
      <t>生物型全髋关节</t>
    </r>
    <r>
      <rPr>
        <sz val="9"/>
        <color theme="1"/>
        <rFont val="Arial"/>
        <family val="2"/>
      </rPr>
      <t>-1</t>
    </r>
  </si>
  <si>
    <r>
      <t>生物型全髋关节</t>
    </r>
    <r>
      <rPr>
        <sz val="9"/>
        <color theme="1"/>
        <rFont val="Arial"/>
        <family val="2"/>
      </rPr>
      <t>-3</t>
    </r>
  </si>
  <si>
    <r>
      <t>生物型全髋关节</t>
    </r>
    <r>
      <rPr>
        <sz val="9"/>
        <color theme="1"/>
        <rFont val="Arial"/>
        <family val="2"/>
      </rPr>
      <t>-4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</si>
  <si>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7</t>
    </r>
  </si>
  <si>
    <r>
      <t>合金</t>
    </r>
    <r>
      <rPr>
        <sz val="9"/>
        <color rgb="FF000000"/>
        <rFont val="Arial"/>
        <family val="2"/>
      </rPr>
      <t>-</t>
    </r>
    <r>
      <rPr>
        <sz val="9"/>
        <color rgb="FF000000"/>
        <rFont val="宋体"/>
        <family val="3"/>
        <charset val="134"/>
      </rPr>
      <t>聚乙烯类关节产品系统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</si>
  <si>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8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</si>
  <si>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9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</si>
  <si>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10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</si>
  <si>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11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</si>
  <si>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12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</si>
  <si>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13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</si>
  <si>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14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</si>
  <si>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15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</si>
  <si>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聚乙烯全髋</t>
    </r>
    <r>
      <rPr>
        <sz val="9"/>
        <color theme="1"/>
        <rFont val="Arial"/>
        <family val="2"/>
      </rPr>
      <t>16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</si>
  <si>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17</t>
    </r>
  </si>
  <si>
    <r>
      <t>金属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高交联全髋</t>
    </r>
    <r>
      <rPr>
        <sz val="9"/>
        <color theme="1"/>
        <rFont val="Arial"/>
        <family val="2"/>
      </rPr>
      <t>18</t>
    </r>
  </si>
  <si>
    <r>
      <t>Trident PSL HA</t>
    </r>
    <r>
      <rPr>
        <sz val="9"/>
        <rFont val="微软雅黑"/>
        <family val="2"/>
        <charset val="134"/>
      </rPr>
      <t>髋臼杯</t>
    </r>
    <r>
      <rPr>
        <sz val="9"/>
        <rFont val="Calibri"/>
        <family val="2"/>
      </rPr>
      <t>-</t>
    </r>
    <r>
      <rPr>
        <sz val="9"/>
        <rFont val="微软雅黑"/>
        <family val="2"/>
        <charset val="134"/>
      </rPr>
      <t>钛合金</t>
    </r>
    <r>
      <rPr>
        <sz val="9"/>
        <rFont val="Calibri"/>
        <family val="2"/>
      </rPr>
      <t>-2</t>
    </r>
    <phoneticPr fontId="5" type="noConversion"/>
  </si>
  <si>
    <r>
      <rPr>
        <sz val="9"/>
        <rFont val="宋体"/>
        <family val="3"/>
        <charset val="134"/>
      </rPr>
      <t>髋臼</t>
    </r>
    <r>
      <rPr>
        <sz val="9"/>
        <rFont val="Calibri"/>
        <family val="2"/>
      </rPr>
      <t xml:space="preserve">  </t>
    </r>
    <r>
      <rPr>
        <sz val="9"/>
        <rFont val="宋体"/>
        <family val="3"/>
        <charset val="134"/>
      </rPr>
      <t>聚乙烯臼（杯）</t>
    </r>
    <phoneticPr fontId="5" type="noConversion"/>
  </si>
  <si>
    <r>
      <rPr>
        <sz val="9"/>
        <rFont val="宋体"/>
        <family val="3"/>
        <charset val="134"/>
      </rPr>
      <t>髋臼</t>
    </r>
    <r>
      <rPr>
        <sz val="9"/>
        <rFont val="Calibri"/>
        <family val="2"/>
      </rPr>
      <t xml:space="preserve">  </t>
    </r>
    <r>
      <rPr>
        <sz val="9"/>
        <rFont val="宋体"/>
        <family val="3"/>
        <charset val="134"/>
      </rPr>
      <t>聚乙烯臼（衬）</t>
    </r>
    <phoneticPr fontId="5" type="noConversion"/>
  </si>
  <si>
    <r>
      <t>CR</t>
    </r>
    <r>
      <rPr>
        <sz val="9"/>
        <color theme="1"/>
        <rFont val="宋体"/>
        <family val="3"/>
        <charset val="134"/>
      </rPr>
      <t>全膝关节</t>
    </r>
  </si>
  <si>
    <r>
      <t>生物型半髋关节</t>
    </r>
    <r>
      <rPr>
        <sz val="9"/>
        <color theme="1"/>
        <rFont val="Arial"/>
        <family val="2"/>
      </rPr>
      <t>-1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</si>
  <si>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 1#-9#</t>
    </r>
  </si>
  <si>
    <r>
      <t>国械注准</t>
    </r>
    <r>
      <rPr>
        <sz val="9"/>
        <color theme="1"/>
        <rFont val="Arial"/>
        <family val="2"/>
      </rPr>
      <t>20153132078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</si>
  <si>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球头</t>
    </r>
    <r>
      <rPr>
        <sz val="9"/>
        <color theme="1"/>
        <rFont val="Arial"/>
        <family val="2"/>
      </rPr>
      <t xml:space="preserve"> ZCH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</si>
  <si>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双极头外杯</t>
    </r>
    <r>
      <rPr>
        <sz val="9"/>
        <color theme="1"/>
        <rFont val="Arial"/>
        <family val="2"/>
      </rPr>
      <t xml:space="preserve"> ZCC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</si>
  <si>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双极头内衬</t>
    </r>
    <r>
      <rPr>
        <sz val="9"/>
        <color theme="1"/>
        <rFont val="Arial"/>
        <family val="2"/>
      </rPr>
      <t xml:space="preserve"> PEC</t>
    </r>
  </si>
  <si>
    <r>
      <t>生物型半髋关节</t>
    </r>
    <r>
      <rPr>
        <sz val="9"/>
        <color theme="1"/>
        <rFont val="Arial"/>
        <family val="2"/>
      </rPr>
      <t>-2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</si>
  <si>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 xml:space="preserve"> DTUCS II 1#-9#</t>
    </r>
  </si>
  <si>
    <r>
      <t>HA</t>
    </r>
    <r>
      <rPr>
        <sz val="9"/>
        <color theme="1"/>
        <rFont val="宋体"/>
        <family val="3"/>
        <charset val="134"/>
      </rPr>
      <t>涂层生物型金属头半髋关节</t>
    </r>
  </si>
  <si>
    <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>HDTUCS II</t>
    </r>
  </si>
  <si>
    <r>
      <t>国械注准</t>
    </r>
    <r>
      <rPr>
        <sz val="9"/>
        <color theme="1"/>
        <rFont val="Arial"/>
        <family val="2"/>
      </rPr>
      <t>20213130049</t>
    </r>
  </si>
  <si>
    <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>XDTUCS II</t>
    </r>
  </si>
  <si>
    <r>
      <t>国械注准</t>
    </r>
    <r>
      <rPr>
        <sz val="9"/>
        <color theme="1"/>
        <rFont val="Arial"/>
        <family val="2"/>
      </rPr>
      <t>20213130079</t>
    </r>
  </si>
  <si>
    <r>
      <t>HA</t>
    </r>
    <r>
      <rPr>
        <sz val="9"/>
        <color theme="1"/>
        <rFont val="宋体"/>
        <family val="3"/>
        <charset val="134"/>
      </rPr>
      <t>涂层生物型陶瓷头半髋关节</t>
    </r>
  </si>
  <si>
    <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陶瓷球头</t>
    </r>
  </si>
  <si>
    <r>
      <t>国械注准</t>
    </r>
    <r>
      <rPr>
        <sz val="9"/>
        <color theme="1"/>
        <rFont val="Arial"/>
        <family val="2"/>
      </rPr>
      <t>20203131001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</si>
  <si>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骨水泥型股骨柄</t>
    </r>
    <r>
      <rPr>
        <sz val="9"/>
        <color theme="1"/>
        <rFont val="Arial"/>
        <family val="2"/>
      </rPr>
      <t>-2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ZCCSI</t>
    </r>
    <r>
      <rPr>
        <sz val="9"/>
        <color theme="1"/>
        <rFont val="宋体"/>
        <family val="3"/>
        <charset val="134"/>
      </rPr>
      <t>）</t>
    </r>
  </si>
  <si>
    <r>
      <t>国械注准</t>
    </r>
    <r>
      <rPr>
        <sz val="9"/>
        <color theme="1"/>
        <rFont val="Arial"/>
        <family val="2"/>
      </rPr>
      <t>20163131669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</si>
  <si>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髓腔塞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</si>
  <si>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中置器</t>
    </r>
  </si>
  <si>
    <r>
      <t>生物型半髋关节</t>
    </r>
    <r>
      <rPr>
        <sz val="9"/>
        <color theme="1"/>
        <rFont val="Arial"/>
        <family val="2"/>
      </rPr>
      <t>-5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</si>
  <si>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>-1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DTUCS III</t>
    </r>
    <r>
      <rPr>
        <sz val="9"/>
        <color theme="1"/>
        <rFont val="宋体"/>
        <family val="3"/>
        <charset val="134"/>
      </rPr>
      <t>）</t>
    </r>
  </si>
  <si>
    <r>
      <t>HA</t>
    </r>
    <r>
      <rPr>
        <sz val="9"/>
        <color theme="1"/>
        <rFont val="宋体"/>
        <family val="3"/>
        <charset val="134"/>
      </rPr>
      <t>涂层生物型金属头半髋关节</t>
    </r>
    <r>
      <rPr>
        <sz val="9"/>
        <color theme="1"/>
        <rFont val="Arial"/>
        <family val="2"/>
      </rPr>
      <t>-2</t>
    </r>
  </si>
  <si>
    <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>HDTUCS III</t>
    </r>
  </si>
  <si>
    <r>
      <t>HA</t>
    </r>
    <r>
      <rPr>
        <sz val="9"/>
        <color theme="1"/>
        <rFont val="宋体"/>
        <family val="3"/>
        <charset val="134"/>
      </rPr>
      <t>涂层生物型陶瓷头半髋关节</t>
    </r>
    <r>
      <rPr>
        <sz val="9"/>
        <color theme="1"/>
        <rFont val="Arial"/>
        <family val="2"/>
      </rPr>
      <t>-2</t>
    </r>
  </si>
  <si>
    <r>
      <t>复合涂层生物型金属头半髋关节</t>
    </r>
    <r>
      <rPr>
        <sz val="9"/>
        <color theme="1"/>
        <rFont val="Arial"/>
        <family val="2"/>
      </rPr>
      <t>-2</t>
    </r>
  </si>
  <si>
    <r>
      <t>髋关节假体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生物型股骨柄</t>
    </r>
    <r>
      <rPr>
        <sz val="9"/>
        <color theme="1"/>
        <rFont val="Arial"/>
        <family val="2"/>
      </rPr>
      <t>XDTUCS III</t>
    </r>
  </si>
  <si>
    <r>
      <t>骨水泥型金属头半髋关节</t>
    </r>
    <r>
      <rPr>
        <sz val="9"/>
        <color theme="1"/>
        <rFont val="Arial"/>
        <family val="2"/>
      </rPr>
      <t>-2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</si>
  <si>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骨水泥型股骨柄</t>
    </r>
    <r>
      <rPr>
        <sz val="9"/>
        <rFont val="Arial"/>
        <family val="2"/>
      </rPr>
      <t>-2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ZCCSIII</t>
    </r>
    <r>
      <rPr>
        <sz val="9"/>
        <rFont val="宋体"/>
        <family val="3"/>
        <charset val="134"/>
      </rPr>
      <t>）</t>
    </r>
  </si>
  <si>
    <r>
      <t>国械注准</t>
    </r>
    <r>
      <rPr>
        <sz val="9"/>
        <rFont val="Arial"/>
        <family val="2"/>
      </rPr>
      <t>20163131669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</si>
  <si>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球头</t>
    </r>
    <r>
      <rPr>
        <sz val="9"/>
        <rFont val="Arial"/>
        <family val="2"/>
      </rPr>
      <t xml:space="preserve"> ZCH</t>
    </r>
  </si>
  <si>
    <r>
      <t>国械注准</t>
    </r>
    <r>
      <rPr>
        <sz val="9"/>
        <rFont val="Arial"/>
        <family val="2"/>
      </rPr>
      <t>20153132078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</si>
  <si>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双极头外杯</t>
    </r>
    <r>
      <rPr>
        <sz val="9"/>
        <rFont val="Arial"/>
        <family val="2"/>
      </rPr>
      <t xml:space="preserve"> ZCC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</si>
  <si>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双极头内衬</t>
    </r>
    <r>
      <rPr>
        <sz val="9"/>
        <rFont val="Arial"/>
        <family val="2"/>
      </rPr>
      <t xml:space="preserve"> PEC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</si>
  <si>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髓腔塞</t>
    </r>
  </si>
  <si>
    <r>
      <t>髋关节假体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中置器</t>
    </r>
  </si>
  <si>
    <r>
      <t>骨水泥型陶瓷头半髋关节</t>
    </r>
    <r>
      <rPr>
        <sz val="9"/>
        <color theme="1"/>
        <rFont val="Arial"/>
        <family val="2"/>
      </rPr>
      <t>-2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</si>
  <si>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骨水泥型股骨柄</t>
    </r>
    <r>
      <rPr>
        <sz val="9"/>
        <color theme="1"/>
        <rFont val="Arial"/>
        <family val="2"/>
      </rPr>
      <t>-2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ZCCSIII</t>
    </r>
    <r>
      <rPr>
        <sz val="9"/>
        <color theme="1"/>
        <rFont val="宋体"/>
        <family val="3"/>
        <charset val="134"/>
      </rPr>
      <t>）</t>
    </r>
  </si>
  <si>
    <r>
      <t>生物型半髋关节</t>
    </r>
    <r>
      <rPr>
        <sz val="9"/>
        <color theme="1"/>
        <rFont val="Arial"/>
        <family val="2"/>
      </rPr>
      <t>-7</t>
    </r>
  </si>
  <si>
    <r>
      <t>髋关节假体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球头</t>
    </r>
  </si>
  <si>
    <r>
      <t>生物型半髋关节</t>
    </r>
    <r>
      <rPr>
        <sz val="9"/>
        <color theme="1"/>
        <rFont val="Arial"/>
        <family val="2"/>
      </rPr>
      <t>-8</t>
    </r>
  </si>
  <si>
    <r>
      <t>生物型半髋关节</t>
    </r>
    <r>
      <rPr>
        <sz val="9"/>
        <color theme="1"/>
        <rFont val="Arial"/>
        <family val="2"/>
      </rPr>
      <t>-9</t>
    </r>
  </si>
  <si>
    <r>
      <t>骨水泥型半髋关节</t>
    </r>
    <r>
      <rPr>
        <sz val="9"/>
        <color theme="1"/>
        <rFont val="Arial"/>
        <family val="2"/>
      </rPr>
      <t>-1</t>
    </r>
  </si>
  <si>
    <r>
      <t>骨水泥型半髋关节</t>
    </r>
    <r>
      <rPr>
        <sz val="9"/>
        <color theme="1"/>
        <rFont val="Arial"/>
        <family val="2"/>
      </rPr>
      <t>-2</t>
    </r>
  </si>
  <si>
    <r>
      <rPr>
        <sz val="9"/>
        <rFont val="微软雅黑"/>
        <family val="2"/>
        <charset val="134"/>
      </rPr>
      <t>初次半髋关节置换术系统</t>
    </r>
    <r>
      <rPr>
        <sz val="9"/>
        <rFont val="Calibri"/>
        <family val="2"/>
      </rPr>
      <t>21</t>
    </r>
    <phoneticPr fontId="5" type="noConversion"/>
  </si>
  <si>
    <r>
      <rPr>
        <sz val="9"/>
        <rFont val="微软雅黑"/>
        <family val="2"/>
        <charset val="134"/>
      </rPr>
      <t>初次半髋关节置换术系统</t>
    </r>
    <r>
      <rPr>
        <sz val="9"/>
        <rFont val="Calibri"/>
        <family val="2"/>
      </rPr>
      <t>33</t>
    </r>
    <phoneticPr fontId="5" type="noConversion"/>
  </si>
  <si>
    <r>
      <rPr>
        <sz val="9"/>
        <rFont val="等线"/>
        <family val="2"/>
        <charset val="134"/>
      </rPr>
      <t>陶瓷球头</t>
    </r>
    <r>
      <rPr>
        <sz val="9"/>
        <rFont val="Calibri"/>
        <family val="2"/>
      </rPr>
      <t>-1</t>
    </r>
    <phoneticPr fontId="5" type="noConversion"/>
  </si>
  <si>
    <r>
      <t>国械注进</t>
    </r>
    <r>
      <rPr>
        <sz val="9"/>
        <rFont val="Calibri"/>
        <family val="2"/>
      </rPr>
      <t>20163131689</t>
    </r>
  </si>
  <si>
    <r>
      <rPr>
        <sz val="9"/>
        <rFont val="宋体"/>
        <family val="3"/>
        <charset val="134"/>
      </rPr>
      <t>国械注准</t>
    </r>
    <r>
      <rPr>
        <sz val="9"/>
        <rFont val="Calibri"/>
        <family val="2"/>
      </rPr>
      <t>20193130233</t>
    </r>
  </si>
  <si>
    <r>
      <rPr>
        <sz val="9"/>
        <rFont val="等线"/>
        <family val="3"/>
        <charset val="134"/>
      </rPr>
      <t>股骨柄-1</t>
    </r>
    <phoneticPr fontId="5" type="noConversion"/>
  </si>
  <si>
    <t>258154、258351、258009</t>
    <phoneticPr fontId="5" type="noConversion"/>
  </si>
  <si>
    <t>髋关节产品系统</t>
  </si>
  <si>
    <t>拔尖金对聚</t>
  </si>
  <si>
    <t>金属股骨头</t>
    <phoneticPr fontId="5" type="noConversion"/>
  </si>
  <si>
    <t>51429、51455、51395、297714</t>
    <phoneticPr fontId="5" type="noConversion"/>
  </si>
  <si>
    <t>国械注准20193130066</t>
  </si>
  <si>
    <t>拔尖陶对聚</t>
  </si>
  <si>
    <t>陶瓷股骨头</t>
    <phoneticPr fontId="5" type="noConversion"/>
  </si>
  <si>
    <t>锦裘陶对聚</t>
  </si>
  <si>
    <t>延越拔尖陶对聚</t>
  </si>
  <si>
    <t>生物型髋臼系统-髋臼杯</t>
  </si>
  <si>
    <t>生物型髋臼系统-髋臼内衬</t>
  </si>
  <si>
    <t>国械注准20213131053</t>
  </si>
  <si>
    <t>291372、291366</t>
    <phoneticPr fontId="5" type="noConversion"/>
  </si>
  <si>
    <t>延越锦裘陶对聚</t>
  </si>
  <si>
    <t>跃盘金对聚</t>
  </si>
  <si>
    <t>52067、52161、52089</t>
    <phoneticPr fontId="5" type="noConversion"/>
  </si>
  <si>
    <t>291368、291362</t>
    <phoneticPr fontId="5" type="noConversion"/>
  </si>
  <si>
    <r>
      <rPr>
        <sz val="9"/>
        <rFont val="宋体"/>
        <family val="3"/>
        <charset val="134"/>
      </rPr>
      <t>国械注准</t>
    </r>
    <r>
      <rPr>
        <sz val="9"/>
        <rFont val="Calibri"/>
        <family val="2"/>
      </rPr>
      <t>20193130233</t>
    </r>
    <phoneticPr fontId="5" type="noConversion"/>
  </si>
  <si>
    <r>
      <rPr>
        <sz val="9"/>
        <rFont val="宋体"/>
        <family val="3"/>
        <charset val="134"/>
      </rPr>
      <t>国械注准</t>
    </r>
    <r>
      <rPr>
        <sz val="9"/>
        <rFont val="Calibri"/>
        <family val="2"/>
      </rPr>
      <t>20213131053</t>
    </r>
    <phoneticPr fontId="5" type="noConversion"/>
  </si>
  <si>
    <r>
      <rPr>
        <sz val="9"/>
        <rFont val="宋体"/>
        <family val="3"/>
        <charset val="134"/>
      </rPr>
      <t>国械注准</t>
    </r>
    <r>
      <rPr>
        <sz val="9"/>
        <rFont val="Calibri"/>
        <family val="2"/>
      </rPr>
      <t>20183130552</t>
    </r>
  </si>
  <si>
    <t>骨水泥髋臼-1</t>
  </si>
  <si>
    <t>经纬医疗</t>
    <phoneticPr fontId="5" type="noConversion"/>
  </si>
  <si>
    <t>初次全髋关节置换术系统（H1-C1）-1</t>
  </si>
  <si>
    <t>初次全髋关节置换术系统（H1-C1）-2</t>
  </si>
  <si>
    <r>
      <rPr>
        <sz val="9"/>
        <rFont val="宋体"/>
        <family val="3"/>
        <charset val="134"/>
      </rPr>
      <t>初次全髋关节置换术系统</t>
    </r>
    <r>
      <rPr>
        <sz val="9"/>
        <rFont val="Calibri"/>
        <family val="2"/>
      </rPr>
      <t xml:space="preserve"> C1-1</t>
    </r>
    <phoneticPr fontId="5" type="noConversion"/>
  </si>
  <si>
    <r>
      <rPr>
        <sz val="9"/>
        <rFont val="宋体"/>
        <family val="3"/>
        <charset val="134"/>
      </rPr>
      <t>初次全髋关节置换术系统</t>
    </r>
    <r>
      <rPr>
        <sz val="9"/>
        <rFont val="Calibri"/>
        <family val="2"/>
      </rPr>
      <t xml:space="preserve"> C1-2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</si>
</sst>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宋体"/>
      <charset val="134"/>
      <scheme val="minor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10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charset val="134"/>
    </font>
    <font>
      <sz val="1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仿宋_GB2312"/>
      <family val="3"/>
      <charset val="134"/>
    </font>
    <font>
      <sz val="11"/>
      <name val="Times New Roman"/>
      <family val="1"/>
    </font>
    <font>
      <b/>
      <sz val="12"/>
      <color rgb="FF000000"/>
      <name val="等线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theme="1"/>
      <name val="等线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等线"/>
      <family val="3"/>
      <charset val="134"/>
    </font>
    <font>
      <sz val="9"/>
      <color theme="1"/>
      <name val="等线"/>
      <family val="3"/>
      <charset val="134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2"/>
      <scheme val="minor"/>
    </font>
    <font>
      <sz val="9"/>
      <name val="等线"/>
      <family val="3"/>
      <charset val="134"/>
    </font>
    <font>
      <b/>
      <sz val="9"/>
      <color rgb="FFFF0000"/>
      <name val="等线"/>
      <family val="3"/>
      <charset val="134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name val="Calibri"/>
      <family val="2"/>
    </font>
    <font>
      <sz val="9"/>
      <name val="微软雅黑"/>
      <family val="2"/>
      <charset val="134"/>
    </font>
    <font>
      <sz val="9"/>
      <color rgb="FF000000"/>
      <name val="仿宋_GB2312"/>
      <family val="3"/>
      <charset val="134"/>
    </font>
    <font>
      <b/>
      <sz val="9"/>
      <name val="等线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9"/>
      <color rgb="FF000000"/>
      <name val="等线"/>
      <family val="3"/>
      <charset val="134"/>
    </font>
    <font>
      <b/>
      <sz val="9"/>
      <color rgb="FFFF0000"/>
      <name val="Times New Roman"/>
      <family val="1"/>
    </font>
    <font>
      <sz val="9"/>
      <color indexed="8"/>
      <name val="宋体"/>
      <family val="3"/>
      <charset val="134"/>
      <scheme val="minor"/>
    </font>
    <font>
      <sz val="9"/>
      <name val="Calibri"/>
      <family val="2"/>
      <charset val="134"/>
    </font>
    <font>
      <sz val="9"/>
      <name val="等线"/>
      <family val="2"/>
      <charset val="134"/>
    </font>
    <font>
      <b/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8" fillId="0" borderId="0"/>
  </cellStyleXfs>
  <cellXfs count="2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37" fillId="0" borderId="1" xfId="0" applyFont="1" applyFill="1" applyBorder="1" applyAlignment="1">
      <alignment horizontal="left" vertical="top"/>
    </xf>
    <xf numFmtId="0" fontId="37" fillId="0" borderId="1" xfId="0" applyNumberFormat="1" applyFont="1" applyFill="1" applyBorder="1" applyAlignment="1">
      <alignment horizontal="left" vertical="top"/>
    </xf>
    <xf numFmtId="0" fontId="38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41" fillId="0" borderId="1" xfId="0" applyFont="1" applyBorder="1" applyAlignment="1"/>
    <xf numFmtId="49" fontId="17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41" fillId="0" borderId="1" xfId="0" applyFont="1" applyFill="1" applyBorder="1" applyAlignment="1"/>
    <xf numFmtId="0" fontId="17" fillId="0" borderId="1" xfId="0" applyFont="1" applyFill="1" applyBorder="1" applyAlignment="1">
      <alignment vertical="center" wrapText="1"/>
    </xf>
    <xf numFmtId="0" fontId="19" fillId="0" borderId="1" xfId="1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top"/>
    </xf>
    <xf numFmtId="0" fontId="37" fillId="0" borderId="1" xfId="0" applyNumberFormat="1" applyFont="1" applyFill="1" applyBorder="1" applyAlignment="1">
      <alignment vertical="top"/>
    </xf>
    <xf numFmtId="0" fontId="38" fillId="0" borderId="1" xfId="0" applyFont="1" applyFill="1" applyBorder="1" applyAlignment="1">
      <alignment vertical="top"/>
    </xf>
    <xf numFmtId="0" fontId="17" fillId="0" borderId="0" xfId="0" applyNumberFormat="1" applyFont="1" applyFill="1" applyAlignment="1"/>
    <xf numFmtId="0" fontId="38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vertical="center"/>
    </xf>
    <xf numFmtId="0" fontId="38" fillId="0" borderId="1" xfId="0" applyNumberFormat="1" applyFont="1" applyFill="1" applyBorder="1" applyAlignment="1">
      <alignment vertical="center" wrapText="1"/>
    </xf>
    <xf numFmtId="0" fontId="37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0" xfId="0" applyFont="1"/>
    <xf numFmtId="0" fontId="14" fillId="0" borderId="0" xfId="0" applyFont="1" applyFill="1" applyAlignment="1">
      <alignment horizontal="center" vertical="center"/>
    </xf>
    <xf numFmtId="0" fontId="45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3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 wrapText="1"/>
    </xf>
    <xf numFmtId="0" fontId="48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wrapText="1"/>
    </xf>
    <xf numFmtId="0" fontId="41" fillId="0" borderId="1" xfId="0" applyFont="1" applyFill="1" applyBorder="1" applyAlignment="1">
      <alignment horizontal="left" wrapText="1"/>
    </xf>
    <xf numFmtId="0" fontId="27" fillId="0" borderId="3" xfId="0" applyFont="1" applyFill="1" applyBorder="1" applyAlignment="1">
      <alignment vertical="center" wrapText="1"/>
    </xf>
    <xf numFmtId="0" fontId="27" fillId="0" borderId="3" xfId="0" applyNumberFormat="1" applyFont="1" applyFill="1" applyBorder="1" applyAlignment="1">
      <alignment vertical="center" wrapText="1"/>
    </xf>
    <xf numFmtId="0" fontId="27" fillId="0" borderId="0" xfId="0" applyNumberFormat="1" applyFont="1" applyFill="1" applyAlignment="1">
      <alignment vertical="center"/>
    </xf>
    <xf numFmtId="0" fontId="24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4" fillId="0" borderId="3" xfId="0" applyNumberFormat="1" applyFont="1" applyFill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41" fillId="0" borderId="2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41" fillId="2" borderId="2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top" wrapText="1"/>
    </xf>
    <xf numFmtId="0" fontId="38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vertical="center" wrapText="1"/>
    </xf>
    <xf numFmtId="0" fontId="44" fillId="0" borderId="5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1" fillId="0" borderId="2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6" fillId="0" borderId="5" xfId="0" applyFont="1" applyBorder="1" applyAlignment="1">
      <alignment vertical="center" wrapText="1"/>
    </xf>
    <xf numFmtId="0" fontId="40" fillId="0" borderId="2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</cellXfs>
  <cellStyles count="2">
    <cellStyle name="常规" xfId="0" builtinId="0"/>
    <cellStyle name="常规_Sheet1_1" xfId="1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E16" sqref="E16:E21"/>
    </sheetView>
  </sheetViews>
  <sheetFormatPr defaultColWidth="9" defaultRowHeight="13.5"/>
  <cols>
    <col min="1" max="1" width="25.125" customWidth="1"/>
    <col min="2" max="2" width="28.625" customWidth="1"/>
    <col min="3" max="3" width="17.25" customWidth="1"/>
    <col min="4" max="4" width="34.125" customWidth="1"/>
    <col min="5" max="5" width="38.125" customWidth="1"/>
  </cols>
  <sheetData>
    <row r="2" spans="1:5" ht="23.25">
      <c r="A2" s="117" t="s">
        <v>12</v>
      </c>
      <c r="B2" s="117"/>
      <c r="C2" s="117"/>
      <c r="D2" s="118"/>
      <c r="E2" s="118"/>
    </row>
    <row r="3" spans="1:5" ht="30">
      <c r="A3" s="9" t="s">
        <v>13</v>
      </c>
      <c r="B3" s="10" t="s">
        <v>14</v>
      </c>
      <c r="C3" s="10" t="s">
        <v>15</v>
      </c>
      <c r="D3" s="11" t="s">
        <v>16</v>
      </c>
      <c r="E3" s="11" t="s">
        <v>17</v>
      </c>
    </row>
    <row r="4" spans="1:5" ht="15">
      <c r="A4" s="114">
        <v>1</v>
      </c>
      <c r="B4" s="115" t="s">
        <v>18</v>
      </c>
      <c r="C4" s="12" t="s">
        <v>19</v>
      </c>
      <c r="D4" s="13">
        <v>3950</v>
      </c>
      <c r="E4" s="114">
        <v>10150</v>
      </c>
    </row>
    <row r="5" spans="1:5" ht="15">
      <c r="A5" s="114"/>
      <c r="B5" s="115"/>
      <c r="C5" s="12" t="s">
        <v>20</v>
      </c>
      <c r="D5" s="13">
        <v>4000</v>
      </c>
      <c r="E5" s="114"/>
    </row>
    <row r="6" spans="1:5" ht="15">
      <c r="A6" s="114"/>
      <c r="B6" s="115"/>
      <c r="C6" s="12" t="s">
        <v>21</v>
      </c>
      <c r="D6" s="13">
        <v>4246</v>
      </c>
      <c r="E6" s="114"/>
    </row>
    <row r="7" spans="1:5" ht="15">
      <c r="A7" s="114"/>
      <c r="B7" s="115"/>
      <c r="C7" s="12" t="s">
        <v>22</v>
      </c>
      <c r="D7" s="13">
        <v>3656</v>
      </c>
      <c r="E7" s="114"/>
    </row>
    <row r="8" spans="1:5" ht="15">
      <c r="A8" s="114"/>
      <c r="B8" s="115"/>
      <c r="C8" s="12" t="s">
        <v>10</v>
      </c>
      <c r="D8" s="13">
        <v>450</v>
      </c>
      <c r="E8" s="114"/>
    </row>
    <row r="9" spans="1:5" ht="15">
      <c r="A9" s="114"/>
      <c r="B9" s="115"/>
      <c r="C9" s="12" t="s">
        <v>23</v>
      </c>
      <c r="D9" s="13">
        <v>400</v>
      </c>
      <c r="E9" s="114"/>
    </row>
    <row r="10" spans="1:5" ht="15">
      <c r="A10" s="114">
        <v>2</v>
      </c>
      <c r="B10" s="115" t="s">
        <v>24</v>
      </c>
      <c r="C10" s="12" t="s">
        <v>19</v>
      </c>
      <c r="D10" s="13">
        <v>4920</v>
      </c>
      <c r="E10" s="114">
        <v>10200</v>
      </c>
    </row>
    <row r="11" spans="1:5" ht="15">
      <c r="A11" s="114"/>
      <c r="B11" s="115"/>
      <c r="C11" s="12" t="s">
        <v>20</v>
      </c>
      <c r="D11" s="13">
        <v>4000</v>
      </c>
      <c r="E11" s="114"/>
    </row>
    <row r="12" spans="1:5" ht="15">
      <c r="A12" s="114"/>
      <c r="B12" s="115"/>
      <c r="C12" s="12" t="s">
        <v>21</v>
      </c>
      <c r="D12" s="13">
        <v>4700</v>
      </c>
      <c r="E12" s="114"/>
    </row>
    <row r="13" spans="1:5" ht="15">
      <c r="A13" s="114"/>
      <c r="B13" s="115"/>
      <c r="C13" s="12" t="s">
        <v>22</v>
      </c>
      <c r="D13" s="13">
        <v>4870</v>
      </c>
      <c r="E13" s="114"/>
    </row>
    <row r="14" spans="1:5" ht="15">
      <c r="A14" s="114"/>
      <c r="B14" s="115"/>
      <c r="C14" s="12" t="s">
        <v>10</v>
      </c>
      <c r="D14" s="13">
        <v>450</v>
      </c>
      <c r="E14" s="114"/>
    </row>
    <row r="15" spans="1:5" ht="15">
      <c r="A15" s="114"/>
      <c r="B15" s="115"/>
      <c r="C15" s="12" t="s">
        <v>23</v>
      </c>
      <c r="D15" s="13">
        <v>400</v>
      </c>
      <c r="E15" s="114"/>
    </row>
    <row r="16" spans="1:5" ht="15">
      <c r="A16" s="114">
        <v>3</v>
      </c>
      <c r="B16" s="115" t="s">
        <v>3</v>
      </c>
      <c r="C16" s="12" t="s">
        <v>19</v>
      </c>
      <c r="D16" s="13">
        <v>3946</v>
      </c>
      <c r="E16" s="114">
        <v>11900</v>
      </c>
    </row>
    <row r="17" spans="1:5" ht="15">
      <c r="A17" s="114"/>
      <c r="B17" s="115"/>
      <c r="C17" s="12" t="s">
        <v>20</v>
      </c>
      <c r="D17" s="13">
        <v>4000</v>
      </c>
      <c r="E17" s="114"/>
    </row>
    <row r="18" spans="1:5" ht="15">
      <c r="A18" s="114"/>
      <c r="B18" s="115"/>
      <c r="C18" s="12" t="s">
        <v>21</v>
      </c>
      <c r="D18" s="13">
        <v>3000</v>
      </c>
      <c r="E18" s="114"/>
    </row>
    <row r="19" spans="1:5" ht="15">
      <c r="A19" s="114"/>
      <c r="B19" s="115"/>
      <c r="C19" s="12" t="s">
        <v>22</v>
      </c>
      <c r="D19" s="13">
        <v>3656</v>
      </c>
      <c r="E19" s="114"/>
    </row>
    <row r="20" spans="1:5" ht="15">
      <c r="A20" s="114"/>
      <c r="B20" s="115"/>
      <c r="C20" s="12" t="s">
        <v>10</v>
      </c>
      <c r="D20" s="13">
        <v>450</v>
      </c>
      <c r="E20" s="114"/>
    </row>
    <row r="21" spans="1:5" ht="15">
      <c r="A21" s="114"/>
      <c r="B21" s="115"/>
      <c r="C21" s="12" t="s">
        <v>23</v>
      </c>
      <c r="D21" s="13">
        <v>400</v>
      </c>
      <c r="E21" s="114"/>
    </row>
    <row r="22" spans="1:5" ht="15">
      <c r="A22" s="116">
        <v>4</v>
      </c>
      <c r="B22" s="115" t="s">
        <v>4</v>
      </c>
      <c r="C22" s="12" t="s">
        <v>25</v>
      </c>
      <c r="D22" s="13">
        <v>3369</v>
      </c>
      <c r="E22" s="116">
        <v>8640</v>
      </c>
    </row>
    <row r="23" spans="1:5" ht="15">
      <c r="A23" s="116"/>
      <c r="B23" s="115"/>
      <c r="C23" s="12" t="s">
        <v>26</v>
      </c>
      <c r="D23" s="13">
        <v>2900</v>
      </c>
      <c r="E23" s="116"/>
    </row>
    <row r="24" spans="1:5" ht="15">
      <c r="A24" s="116"/>
      <c r="B24" s="115"/>
      <c r="C24" s="12" t="s">
        <v>27</v>
      </c>
      <c r="D24" s="13">
        <v>3045</v>
      </c>
      <c r="E24" s="116"/>
    </row>
    <row r="25" spans="1:5" ht="15">
      <c r="A25" s="116"/>
      <c r="B25" s="115"/>
      <c r="C25" s="12" t="s">
        <v>28</v>
      </c>
      <c r="D25" s="13">
        <v>2600</v>
      </c>
      <c r="E25" s="116"/>
    </row>
    <row r="26" spans="1:5" ht="15">
      <c r="A26" s="116"/>
      <c r="B26" s="115"/>
      <c r="C26" s="12" t="s">
        <v>23</v>
      </c>
      <c r="D26" s="13">
        <v>800</v>
      </c>
      <c r="E26" s="116"/>
    </row>
    <row r="27" spans="1:5" ht="15">
      <c r="A27" s="13">
        <v>5</v>
      </c>
      <c r="B27" s="14" t="s">
        <v>29</v>
      </c>
      <c r="C27" s="12" t="s">
        <v>30</v>
      </c>
      <c r="D27" s="13" t="s">
        <v>30</v>
      </c>
      <c r="E27" s="13">
        <v>8290</v>
      </c>
    </row>
    <row r="28" spans="1:5" ht="15">
      <c r="A28" s="13">
        <v>6</v>
      </c>
      <c r="B28" s="14" t="s">
        <v>31</v>
      </c>
      <c r="C28" s="12" t="s">
        <v>30</v>
      </c>
      <c r="D28" s="13" t="s">
        <v>30</v>
      </c>
      <c r="E28" s="15">
        <v>9360</v>
      </c>
    </row>
  </sheetData>
  <mergeCells count="13">
    <mergeCell ref="A2:E2"/>
    <mergeCell ref="A4:A9"/>
    <mergeCell ref="B4:B9"/>
    <mergeCell ref="E4:E9"/>
    <mergeCell ref="A10:A15"/>
    <mergeCell ref="B10:B15"/>
    <mergeCell ref="E10:E15"/>
    <mergeCell ref="A16:A21"/>
    <mergeCell ref="B16:B21"/>
    <mergeCell ref="E16:E21"/>
    <mergeCell ref="A22:A26"/>
    <mergeCell ref="B22:B26"/>
    <mergeCell ref="E22:E26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8"/>
  <sheetViews>
    <sheetView tabSelected="1" zoomScale="55" zoomScaleNormal="55" workbookViewId="0">
      <selection activeCell="K1744" sqref="K1744:K1748"/>
    </sheetView>
  </sheetViews>
  <sheetFormatPr defaultColWidth="9" defaultRowHeight="15.75"/>
  <cols>
    <col min="1" max="1" width="15.375" style="1" customWidth="1"/>
    <col min="2" max="2" width="27.875" style="1" customWidth="1"/>
    <col min="3" max="3" width="18.625" style="1" customWidth="1"/>
    <col min="4" max="4" width="30" style="1" customWidth="1"/>
    <col min="5" max="5" width="25.625" style="1" customWidth="1"/>
    <col min="6" max="6" width="32.5" style="2" customWidth="1"/>
    <col min="7" max="7" width="23.75" style="1" customWidth="1"/>
    <col min="8" max="8" width="27.125" style="24" customWidth="1"/>
    <col min="9" max="9" width="42.125" style="3" customWidth="1"/>
    <col min="10" max="10" width="46.375" style="25" customWidth="1"/>
    <col min="11" max="11" width="29.25" style="4" customWidth="1"/>
    <col min="12" max="12" width="29.125" style="24" customWidth="1"/>
    <col min="13" max="13" width="21.875" style="1" customWidth="1"/>
    <col min="14" max="14" width="23.125" style="1" customWidth="1"/>
    <col min="15" max="16384" width="9" style="1"/>
  </cols>
  <sheetData>
    <row r="1" spans="1:13" ht="44.25" customHeight="1">
      <c r="A1" s="18" t="s">
        <v>35</v>
      </c>
    </row>
    <row r="2" spans="1:13">
      <c r="A2" s="5" t="s">
        <v>0</v>
      </c>
      <c r="B2" s="5" t="s">
        <v>1</v>
      </c>
      <c r="C2" s="5" t="s">
        <v>2</v>
      </c>
      <c r="D2" s="5" t="s">
        <v>5</v>
      </c>
      <c r="E2" s="16" t="s">
        <v>32</v>
      </c>
      <c r="F2" s="5" t="s">
        <v>6</v>
      </c>
      <c r="G2" s="5" t="s">
        <v>8</v>
      </c>
      <c r="H2" s="17" t="s">
        <v>37</v>
      </c>
      <c r="I2" s="16" t="s">
        <v>33</v>
      </c>
      <c r="J2" s="17" t="s">
        <v>38</v>
      </c>
      <c r="K2" s="16" t="s">
        <v>34</v>
      </c>
      <c r="L2" s="17" t="s">
        <v>47</v>
      </c>
      <c r="M2" s="16" t="s">
        <v>48</v>
      </c>
    </row>
    <row r="3" spans="1:13" ht="15.95" customHeight="1">
      <c r="A3" s="154">
        <v>1</v>
      </c>
      <c r="B3" s="161" t="s">
        <v>51</v>
      </c>
      <c r="C3" s="154" t="s">
        <v>52</v>
      </c>
      <c r="D3" s="161" t="s">
        <v>53</v>
      </c>
      <c r="E3" s="41" t="s">
        <v>54</v>
      </c>
      <c r="F3" s="41" t="s">
        <v>55</v>
      </c>
      <c r="G3" s="42">
        <v>255877</v>
      </c>
      <c r="H3" s="43">
        <v>3950</v>
      </c>
      <c r="I3" s="41">
        <v>3950</v>
      </c>
      <c r="J3" s="160">
        <v>400</v>
      </c>
      <c r="K3" s="159">
        <v>0</v>
      </c>
      <c r="L3" s="160">
        <v>11900</v>
      </c>
      <c r="M3" s="159">
        <f>I3+I4+I5+I6+I7*2+K3</f>
        <v>10150</v>
      </c>
    </row>
    <row r="4" spans="1:13">
      <c r="A4" s="154"/>
      <c r="B4" s="161"/>
      <c r="C4" s="154"/>
      <c r="D4" s="161"/>
      <c r="E4" s="41" t="s">
        <v>56</v>
      </c>
      <c r="F4" s="41" t="s">
        <v>55</v>
      </c>
      <c r="G4" s="42">
        <v>255951</v>
      </c>
      <c r="H4" s="43">
        <v>4000</v>
      </c>
      <c r="I4" s="41">
        <v>3940</v>
      </c>
      <c r="J4" s="160"/>
      <c r="K4" s="159"/>
      <c r="L4" s="160"/>
      <c r="M4" s="159"/>
    </row>
    <row r="5" spans="1:13">
      <c r="A5" s="154"/>
      <c r="B5" s="161"/>
      <c r="C5" s="154"/>
      <c r="D5" s="161"/>
      <c r="E5" s="41" t="s">
        <v>57</v>
      </c>
      <c r="F5" s="41" t="s">
        <v>58</v>
      </c>
      <c r="G5" s="44">
        <v>57685</v>
      </c>
      <c r="H5" s="43">
        <v>4246</v>
      </c>
      <c r="I5" s="41">
        <v>1000</v>
      </c>
      <c r="J5" s="160"/>
      <c r="K5" s="159"/>
      <c r="L5" s="160"/>
      <c r="M5" s="159"/>
    </row>
    <row r="6" spans="1:13">
      <c r="A6" s="154"/>
      <c r="B6" s="161"/>
      <c r="C6" s="154"/>
      <c r="D6" s="161"/>
      <c r="E6" s="41" t="s">
        <v>59</v>
      </c>
      <c r="F6" s="41" t="s">
        <v>55</v>
      </c>
      <c r="G6" s="42">
        <v>256065</v>
      </c>
      <c r="H6" s="43">
        <v>3656</v>
      </c>
      <c r="I6" s="41">
        <v>500</v>
      </c>
      <c r="J6" s="160"/>
      <c r="K6" s="159"/>
      <c r="L6" s="160"/>
      <c r="M6" s="159"/>
    </row>
    <row r="7" spans="1:13">
      <c r="A7" s="154"/>
      <c r="B7" s="161"/>
      <c r="C7" s="154"/>
      <c r="D7" s="161"/>
      <c r="E7" s="41" t="s">
        <v>60</v>
      </c>
      <c r="F7" s="41" t="s">
        <v>58</v>
      </c>
      <c r="G7" s="42">
        <v>58177</v>
      </c>
      <c r="H7" s="43">
        <v>450</v>
      </c>
      <c r="I7" s="41">
        <v>380</v>
      </c>
      <c r="J7" s="160"/>
      <c r="K7" s="159"/>
      <c r="L7" s="160"/>
      <c r="M7" s="159"/>
    </row>
    <row r="8" spans="1:13">
      <c r="A8" s="154">
        <v>2</v>
      </c>
      <c r="B8" s="161" t="s">
        <v>51</v>
      </c>
      <c r="C8" s="154" t="s">
        <v>52</v>
      </c>
      <c r="D8" s="161" t="s">
        <v>61</v>
      </c>
      <c r="E8" s="41" t="s">
        <v>62</v>
      </c>
      <c r="F8" s="41" t="s">
        <v>58</v>
      </c>
      <c r="G8" s="44">
        <v>57325</v>
      </c>
      <c r="H8" s="43">
        <v>3950</v>
      </c>
      <c r="I8" s="41">
        <v>3950</v>
      </c>
      <c r="J8" s="160">
        <v>400</v>
      </c>
      <c r="K8" s="159">
        <v>0</v>
      </c>
      <c r="L8" s="160">
        <v>11900</v>
      </c>
      <c r="M8" s="159">
        <f>I8+I9+I10+I11+I12*2+K8</f>
        <v>10150</v>
      </c>
    </row>
    <row r="9" spans="1:13">
      <c r="A9" s="154"/>
      <c r="B9" s="161"/>
      <c r="C9" s="154"/>
      <c r="D9" s="161"/>
      <c r="E9" s="41" t="s">
        <v>56</v>
      </c>
      <c r="F9" s="41" t="s">
        <v>55</v>
      </c>
      <c r="G9" s="42">
        <v>255951</v>
      </c>
      <c r="H9" s="43">
        <v>4000</v>
      </c>
      <c r="I9" s="41">
        <v>3940</v>
      </c>
      <c r="J9" s="160"/>
      <c r="K9" s="159"/>
      <c r="L9" s="160"/>
      <c r="M9" s="159"/>
    </row>
    <row r="10" spans="1:13">
      <c r="A10" s="154"/>
      <c r="B10" s="161"/>
      <c r="C10" s="154"/>
      <c r="D10" s="161"/>
      <c r="E10" s="41" t="s">
        <v>57</v>
      </c>
      <c r="F10" s="41" t="s">
        <v>58</v>
      </c>
      <c r="G10" s="44">
        <v>57685</v>
      </c>
      <c r="H10" s="43">
        <v>4246</v>
      </c>
      <c r="I10" s="41">
        <v>1000</v>
      </c>
      <c r="J10" s="160"/>
      <c r="K10" s="159"/>
      <c r="L10" s="160"/>
      <c r="M10" s="159"/>
    </row>
    <row r="11" spans="1:13">
      <c r="A11" s="154"/>
      <c r="B11" s="161"/>
      <c r="C11" s="154"/>
      <c r="D11" s="161"/>
      <c r="E11" s="41" t="s">
        <v>59</v>
      </c>
      <c r="F11" s="41" t="s">
        <v>55</v>
      </c>
      <c r="G11" s="42">
        <v>256065</v>
      </c>
      <c r="H11" s="43">
        <v>3656</v>
      </c>
      <c r="I11" s="41">
        <v>500</v>
      </c>
      <c r="J11" s="160"/>
      <c r="K11" s="159"/>
      <c r="L11" s="160"/>
      <c r="M11" s="159"/>
    </row>
    <row r="12" spans="1:13">
      <c r="A12" s="154"/>
      <c r="B12" s="161"/>
      <c r="C12" s="154"/>
      <c r="D12" s="161"/>
      <c r="E12" s="41" t="s">
        <v>60</v>
      </c>
      <c r="F12" s="41" t="s">
        <v>58</v>
      </c>
      <c r="G12" s="42">
        <v>58177</v>
      </c>
      <c r="H12" s="43">
        <v>450</v>
      </c>
      <c r="I12" s="41">
        <v>380</v>
      </c>
      <c r="J12" s="160"/>
      <c r="K12" s="159"/>
      <c r="L12" s="160"/>
      <c r="M12" s="159"/>
    </row>
    <row r="13" spans="1:13">
      <c r="A13" s="154">
        <v>3</v>
      </c>
      <c r="B13" s="161" t="s">
        <v>51</v>
      </c>
      <c r="C13" s="154" t="s">
        <v>52</v>
      </c>
      <c r="D13" s="161" t="s">
        <v>63</v>
      </c>
      <c r="E13" s="41" t="s">
        <v>64</v>
      </c>
      <c r="F13" s="41" t="s">
        <v>55</v>
      </c>
      <c r="G13" s="42">
        <v>255855</v>
      </c>
      <c r="H13" s="43">
        <v>3950</v>
      </c>
      <c r="I13" s="41">
        <v>3950</v>
      </c>
      <c r="J13" s="160">
        <v>400</v>
      </c>
      <c r="K13" s="159">
        <v>0</v>
      </c>
      <c r="L13" s="160">
        <v>11900</v>
      </c>
      <c r="M13" s="159">
        <f>I13+I14+I15+I16+I17*2+K13</f>
        <v>10150</v>
      </c>
    </row>
    <row r="14" spans="1:13">
      <c r="A14" s="154"/>
      <c r="B14" s="161"/>
      <c r="C14" s="154"/>
      <c r="D14" s="161"/>
      <c r="E14" s="41" t="s">
        <v>56</v>
      </c>
      <c r="F14" s="41" t="s">
        <v>55</v>
      </c>
      <c r="G14" s="42">
        <v>255951</v>
      </c>
      <c r="H14" s="43">
        <v>4000</v>
      </c>
      <c r="I14" s="41">
        <v>3940</v>
      </c>
      <c r="J14" s="160"/>
      <c r="K14" s="159"/>
      <c r="L14" s="160"/>
      <c r="M14" s="159"/>
    </row>
    <row r="15" spans="1:13">
      <c r="A15" s="154"/>
      <c r="B15" s="161"/>
      <c r="C15" s="154"/>
      <c r="D15" s="161"/>
      <c r="E15" s="41" t="s">
        <v>57</v>
      </c>
      <c r="F15" s="41" t="s">
        <v>58</v>
      </c>
      <c r="G15" s="44">
        <v>57685</v>
      </c>
      <c r="H15" s="43">
        <v>4246</v>
      </c>
      <c r="I15" s="41">
        <v>1000</v>
      </c>
      <c r="J15" s="160"/>
      <c r="K15" s="159"/>
      <c r="L15" s="160"/>
      <c r="M15" s="159"/>
    </row>
    <row r="16" spans="1:13">
      <c r="A16" s="154"/>
      <c r="B16" s="161"/>
      <c r="C16" s="154"/>
      <c r="D16" s="161"/>
      <c r="E16" s="41" t="s">
        <v>59</v>
      </c>
      <c r="F16" s="41" t="s">
        <v>55</v>
      </c>
      <c r="G16" s="42">
        <v>256065</v>
      </c>
      <c r="H16" s="43">
        <v>3656</v>
      </c>
      <c r="I16" s="41">
        <v>500</v>
      </c>
      <c r="J16" s="160"/>
      <c r="K16" s="159"/>
      <c r="L16" s="160"/>
      <c r="M16" s="159"/>
    </row>
    <row r="17" spans="1:13">
      <c r="A17" s="154"/>
      <c r="B17" s="161"/>
      <c r="C17" s="154"/>
      <c r="D17" s="161"/>
      <c r="E17" s="41" t="s">
        <v>60</v>
      </c>
      <c r="F17" s="41" t="s">
        <v>58</v>
      </c>
      <c r="G17" s="42">
        <v>58177</v>
      </c>
      <c r="H17" s="43">
        <v>450</v>
      </c>
      <c r="I17" s="41">
        <v>380</v>
      </c>
      <c r="J17" s="160"/>
      <c r="K17" s="159"/>
      <c r="L17" s="160"/>
      <c r="M17" s="159"/>
    </row>
    <row r="18" spans="1:13">
      <c r="A18" s="154">
        <v>4</v>
      </c>
      <c r="B18" s="161" t="s">
        <v>65</v>
      </c>
      <c r="C18" s="154" t="s">
        <v>52</v>
      </c>
      <c r="D18" s="161" t="s">
        <v>66</v>
      </c>
      <c r="E18" s="41" t="s">
        <v>67</v>
      </c>
      <c r="F18" s="41" t="s">
        <v>55</v>
      </c>
      <c r="G18" s="42">
        <v>267641</v>
      </c>
      <c r="H18" s="43">
        <v>4920</v>
      </c>
      <c r="I18" s="41">
        <v>3950</v>
      </c>
      <c r="J18" s="160">
        <v>400</v>
      </c>
      <c r="K18" s="159">
        <v>0</v>
      </c>
      <c r="L18" s="160">
        <v>11900</v>
      </c>
      <c r="M18" s="159">
        <f>I18+I19+I20+I21+I22*2+K18</f>
        <v>8258</v>
      </c>
    </row>
    <row r="19" spans="1:13">
      <c r="A19" s="154"/>
      <c r="B19" s="161"/>
      <c r="C19" s="154"/>
      <c r="D19" s="161"/>
      <c r="E19" s="41" t="s">
        <v>68</v>
      </c>
      <c r="F19" s="41" t="s">
        <v>69</v>
      </c>
      <c r="G19" s="45" t="s">
        <v>70</v>
      </c>
      <c r="H19" s="43">
        <v>4000</v>
      </c>
      <c r="I19" s="41">
        <v>2048</v>
      </c>
      <c r="J19" s="160"/>
      <c r="K19" s="159"/>
      <c r="L19" s="160"/>
      <c r="M19" s="159"/>
    </row>
    <row r="20" spans="1:13">
      <c r="A20" s="154"/>
      <c r="B20" s="161"/>
      <c r="C20" s="154"/>
      <c r="D20" s="161"/>
      <c r="E20" s="41" t="s">
        <v>71</v>
      </c>
      <c r="F20" s="41" t="s">
        <v>58</v>
      </c>
      <c r="G20" s="44">
        <v>57685</v>
      </c>
      <c r="H20" s="43">
        <v>4700</v>
      </c>
      <c r="I20" s="41">
        <v>1000</v>
      </c>
      <c r="J20" s="160"/>
      <c r="K20" s="159"/>
      <c r="L20" s="160"/>
      <c r="M20" s="159"/>
    </row>
    <row r="21" spans="1:13">
      <c r="A21" s="154"/>
      <c r="B21" s="161"/>
      <c r="C21" s="154"/>
      <c r="D21" s="161"/>
      <c r="E21" s="41" t="s">
        <v>72</v>
      </c>
      <c r="F21" s="41" t="s">
        <v>69</v>
      </c>
      <c r="G21" s="45" t="s">
        <v>73</v>
      </c>
      <c r="H21" s="43">
        <v>4870</v>
      </c>
      <c r="I21" s="41">
        <v>500</v>
      </c>
      <c r="J21" s="160"/>
      <c r="K21" s="159"/>
      <c r="L21" s="160"/>
      <c r="M21" s="159"/>
    </row>
    <row r="22" spans="1:13">
      <c r="A22" s="154"/>
      <c r="B22" s="161"/>
      <c r="C22" s="154"/>
      <c r="D22" s="161"/>
      <c r="E22" s="41" t="s">
        <v>74</v>
      </c>
      <c r="F22" s="41" t="s">
        <v>58</v>
      </c>
      <c r="G22" s="45" t="s">
        <v>75</v>
      </c>
      <c r="H22" s="43">
        <v>450</v>
      </c>
      <c r="I22" s="41">
        <v>380</v>
      </c>
      <c r="J22" s="160"/>
      <c r="K22" s="159"/>
      <c r="L22" s="160"/>
      <c r="M22" s="159"/>
    </row>
    <row r="23" spans="1:13">
      <c r="A23" s="154">
        <v>5</v>
      </c>
      <c r="B23" s="161" t="s">
        <v>65</v>
      </c>
      <c r="C23" s="154" t="s">
        <v>52</v>
      </c>
      <c r="D23" s="161" t="s">
        <v>76</v>
      </c>
      <c r="E23" s="41" t="s">
        <v>54</v>
      </c>
      <c r="F23" s="41" t="s">
        <v>55</v>
      </c>
      <c r="G23" s="42">
        <v>255877</v>
      </c>
      <c r="H23" s="43">
        <v>4920</v>
      </c>
      <c r="I23" s="41">
        <v>3950</v>
      </c>
      <c r="J23" s="160">
        <v>400</v>
      </c>
      <c r="K23" s="159">
        <v>0</v>
      </c>
      <c r="L23" s="160">
        <v>11900</v>
      </c>
      <c r="M23" s="159">
        <f>I23+I24+I25+I26+I27*2+K23</f>
        <v>8258</v>
      </c>
    </row>
    <row r="24" spans="1:13">
      <c r="A24" s="154"/>
      <c r="B24" s="161"/>
      <c r="C24" s="154"/>
      <c r="D24" s="161"/>
      <c r="E24" s="41" t="s">
        <v>68</v>
      </c>
      <c r="F24" s="41" t="s">
        <v>69</v>
      </c>
      <c r="G24" s="45" t="s">
        <v>70</v>
      </c>
      <c r="H24" s="43">
        <v>4000</v>
      </c>
      <c r="I24" s="41">
        <v>2048</v>
      </c>
      <c r="J24" s="160"/>
      <c r="K24" s="159"/>
      <c r="L24" s="160"/>
      <c r="M24" s="159"/>
    </row>
    <row r="25" spans="1:13">
      <c r="A25" s="154"/>
      <c r="B25" s="161"/>
      <c r="C25" s="154"/>
      <c r="D25" s="161"/>
      <c r="E25" s="41" t="s">
        <v>57</v>
      </c>
      <c r="F25" s="41" t="s">
        <v>58</v>
      </c>
      <c r="G25" s="44">
        <v>57685</v>
      </c>
      <c r="H25" s="43">
        <v>4700</v>
      </c>
      <c r="I25" s="41">
        <v>1000</v>
      </c>
      <c r="J25" s="160"/>
      <c r="K25" s="159"/>
      <c r="L25" s="160"/>
      <c r="M25" s="159"/>
    </row>
    <row r="26" spans="1:13">
      <c r="A26" s="154"/>
      <c r="B26" s="161"/>
      <c r="C26" s="154"/>
      <c r="D26" s="161"/>
      <c r="E26" s="41" t="s">
        <v>59</v>
      </c>
      <c r="F26" s="41" t="s">
        <v>55</v>
      </c>
      <c r="G26" s="42">
        <v>256065</v>
      </c>
      <c r="H26" s="43">
        <v>4870</v>
      </c>
      <c r="I26" s="41">
        <v>500</v>
      </c>
      <c r="J26" s="160"/>
      <c r="K26" s="159"/>
      <c r="L26" s="160"/>
      <c r="M26" s="159"/>
    </row>
    <row r="27" spans="1:13">
      <c r="A27" s="154"/>
      <c r="B27" s="161"/>
      <c r="C27" s="154"/>
      <c r="D27" s="161"/>
      <c r="E27" s="41" t="s">
        <v>60</v>
      </c>
      <c r="F27" s="41" t="s">
        <v>58</v>
      </c>
      <c r="G27" s="42">
        <v>58177</v>
      </c>
      <c r="H27" s="43">
        <v>450</v>
      </c>
      <c r="I27" s="41">
        <v>380</v>
      </c>
      <c r="J27" s="160"/>
      <c r="K27" s="159"/>
      <c r="L27" s="160"/>
      <c r="M27" s="159"/>
    </row>
    <row r="28" spans="1:13">
      <c r="A28" s="154">
        <v>6</v>
      </c>
      <c r="B28" s="161" t="s">
        <v>65</v>
      </c>
      <c r="C28" s="154" t="s">
        <v>52</v>
      </c>
      <c r="D28" s="161" t="s">
        <v>77</v>
      </c>
      <c r="E28" s="41" t="s">
        <v>54</v>
      </c>
      <c r="F28" s="41" t="s">
        <v>55</v>
      </c>
      <c r="G28" s="42">
        <v>255877</v>
      </c>
      <c r="H28" s="43">
        <v>4920</v>
      </c>
      <c r="I28" s="41">
        <v>3950</v>
      </c>
      <c r="J28" s="160">
        <v>400</v>
      </c>
      <c r="K28" s="159">
        <v>0</v>
      </c>
      <c r="L28" s="160">
        <v>11900</v>
      </c>
      <c r="M28" s="159">
        <f>I28+I29+I30+I31+I32*2+K28</f>
        <v>8258</v>
      </c>
    </row>
    <row r="29" spans="1:13">
      <c r="A29" s="154"/>
      <c r="B29" s="161"/>
      <c r="C29" s="154"/>
      <c r="D29" s="161"/>
      <c r="E29" s="41" t="s">
        <v>68</v>
      </c>
      <c r="F29" s="41" t="s">
        <v>69</v>
      </c>
      <c r="G29" s="45" t="s">
        <v>70</v>
      </c>
      <c r="H29" s="43">
        <v>4000</v>
      </c>
      <c r="I29" s="41">
        <v>2048</v>
      </c>
      <c r="J29" s="160"/>
      <c r="K29" s="159"/>
      <c r="L29" s="160"/>
      <c r="M29" s="159"/>
    </row>
    <row r="30" spans="1:13">
      <c r="A30" s="154"/>
      <c r="B30" s="161"/>
      <c r="C30" s="154"/>
      <c r="D30" s="161"/>
      <c r="E30" s="41" t="s">
        <v>57</v>
      </c>
      <c r="F30" s="41" t="s">
        <v>58</v>
      </c>
      <c r="G30" s="44">
        <v>57685</v>
      </c>
      <c r="H30" s="43">
        <v>4700</v>
      </c>
      <c r="I30" s="41">
        <v>1000</v>
      </c>
      <c r="J30" s="160"/>
      <c r="K30" s="159"/>
      <c r="L30" s="160"/>
      <c r="M30" s="159"/>
    </row>
    <row r="31" spans="1:13">
      <c r="A31" s="154"/>
      <c r="B31" s="161"/>
      <c r="C31" s="154"/>
      <c r="D31" s="161"/>
      <c r="E31" s="41" t="s">
        <v>72</v>
      </c>
      <c r="F31" s="41" t="s">
        <v>69</v>
      </c>
      <c r="G31" s="45" t="s">
        <v>73</v>
      </c>
      <c r="H31" s="43">
        <v>4870</v>
      </c>
      <c r="I31" s="41">
        <v>500</v>
      </c>
      <c r="J31" s="160"/>
      <c r="K31" s="159"/>
      <c r="L31" s="160"/>
      <c r="M31" s="159"/>
    </row>
    <row r="32" spans="1:13">
      <c r="A32" s="154"/>
      <c r="B32" s="161"/>
      <c r="C32" s="154"/>
      <c r="D32" s="161"/>
      <c r="E32" s="41" t="s">
        <v>60</v>
      </c>
      <c r="F32" s="41" t="s">
        <v>58</v>
      </c>
      <c r="G32" s="42">
        <v>58177</v>
      </c>
      <c r="H32" s="43">
        <v>450</v>
      </c>
      <c r="I32" s="41">
        <v>380</v>
      </c>
      <c r="J32" s="160"/>
      <c r="K32" s="159"/>
      <c r="L32" s="160"/>
      <c r="M32" s="159"/>
    </row>
    <row r="33" spans="1:13">
      <c r="A33" s="154">
        <v>7</v>
      </c>
      <c r="B33" s="161" t="s">
        <v>65</v>
      </c>
      <c r="C33" s="154" t="s">
        <v>52</v>
      </c>
      <c r="D33" s="161" t="s">
        <v>78</v>
      </c>
      <c r="E33" s="41" t="s">
        <v>62</v>
      </c>
      <c r="F33" s="41" t="s">
        <v>58</v>
      </c>
      <c r="G33" s="44">
        <v>57325</v>
      </c>
      <c r="H33" s="43">
        <v>4920</v>
      </c>
      <c r="I33" s="41">
        <v>3950</v>
      </c>
      <c r="J33" s="160">
        <v>400</v>
      </c>
      <c r="K33" s="159">
        <v>0</v>
      </c>
      <c r="L33" s="160">
        <v>11900</v>
      </c>
      <c r="M33" s="159">
        <f>I33+I34+I35+I36+I37*2+K33</f>
        <v>8258</v>
      </c>
    </row>
    <row r="34" spans="1:13">
      <c r="A34" s="154"/>
      <c r="B34" s="161"/>
      <c r="C34" s="154"/>
      <c r="D34" s="161"/>
      <c r="E34" s="41" t="s">
        <v>68</v>
      </c>
      <c r="F34" s="41" t="s">
        <v>69</v>
      </c>
      <c r="G34" s="45" t="s">
        <v>70</v>
      </c>
      <c r="H34" s="43">
        <v>4000</v>
      </c>
      <c r="I34" s="41">
        <v>2048</v>
      </c>
      <c r="J34" s="160"/>
      <c r="K34" s="159"/>
      <c r="L34" s="160"/>
      <c r="M34" s="159"/>
    </row>
    <row r="35" spans="1:13">
      <c r="A35" s="154"/>
      <c r="B35" s="161"/>
      <c r="C35" s="154"/>
      <c r="D35" s="161"/>
      <c r="E35" s="41" t="s">
        <v>57</v>
      </c>
      <c r="F35" s="41" t="s">
        <v>58</v>
      </c>
      <c r="G35" s="44">
        <v>57685</v>
      </c>
      <c r="H35" s="43">
        <v>4700</v>
      </c>
      <c r="I35" s="41">
        <v>1000</v>
      </c>
      <c r="J35" s="160"/>
      <c r="K35" s="159"/>
      <c r="L35" s="160"/>
      <c r="M35" s="159"/>
    </row>
    <row r="36" spans="1:13">
      <c r="A36" s="154"/>
      <c r="B36" s="161"/>
      <c r="C36" s="154"/>
      <c r="D36" s="161"/>
      <c r="E36" s="41" t="s">
        <v>72</v>
      </c>
      <c r="F36" s="41" t="s">
        <v>69</v>
      </c>
      <c r="G36" s="45" t="s">
        <v>73</v>
      </c>
      <c r="H36" s="43">
        <v>4870</v>
      </c>
      <c r="I36" s="41">
        <v>500</v>
      </c>
      <c r="J36" s="160"/>
      <c r="K36" s="159"/>
      <c r="L36" s="160"/>
      <c r="M36" s="159"/>
    </row>
    <row r="37" spans="1:13">
      <c r="A37" s="154"/>
      <c r="B37" s="161"/>
      <c r="C37" s="154"/>
      <c r="D37" s="161"/>
      <c r="E37" s="41" t="s">
        <v>60</v>
      </c>
      <c r="F37" s="41" t="s">
        <v>58</v>
      </c>
      <c r="G37" s="42">
        <v>58177</v>
      </c>
      <c r="H37" s="43">
        <v>450</v>
      </c>
      <c r="I37" s="41">
        <v>380</v>
      </c>
      <c r="J37" s="160"/>
      <c r="K37" s="159"/>
      <c r="L37" s="160"/>
      <c r="M37" s="159"/>
    </row>
    <row r="38" spans="1:13">
      <c r="A38" s="154">
        <v>8</v>
      </c>
      <c r="B38" s="161" t="s">
        <v>65</v>
      </c>
      <c r="C38" s="154" t="s">
        <v>52</v>
      </c>
      <c r="D38" s="161" t="s">
        <v>79</v>
      </c>
      <c r="E38" s="41" t="s">
        <v>64</v>
      </c>
      <c r="F38" s="41" t="s">
        <v>55</v>
      </c>
      <c r="G38" s="42">
        <v>255855</v>
      </c>
      <c r="H38" s="43">
        <v>4920</v>
      </c>
      <c r="I38" s="41">
        <v>3950</v>
      </c>
      <c r="J38" s="160">
        <v>400</v>
      </c>
      <c r="K38" s="159">
        <v>0</v>
      </c>
      <c r="L38" s="160">
        <v>11900</v>
      </c>
      <c r="M38" s="159">
        <f>I38+I39+I40+I41+I42*2+K38</f>
        <v>8258</v>
      </c>
    </row>
    <row r="39" spans="1:13">
      <c r="A39" s="154"/>
      <c r="B39" s="161"/>
      <c r="C39" s="154"/>
      <c r="D39" s="161"/>
      <c r="E39" s="41" t="s">
        <v>68</v>
      </c>
      <c r="F39" s="41" t="s">
        <v>69</v>
      </c>
      <c r="G39" s="45" t="s">
        <v>70</v>
      </c>
      <c r="H39" s="43">
        <v>4000</v>
      </c>
      <c r="I39" s="41">
        <v>2048</v>
      </c>
      <c r="J39" s="160"/>
      <c r="K39" s="159"/>
      <c r="L39" s="160"/>
      <c r="M39" s="159"/>
    </row>
    <row r="40" spans="1:13">
      <c r="A40" s="154"/>
      <c r="B40" s="161"/>
      <c r="C40" s="154"/>
      <c r="D40" s="161"/>
      <c r="E40" s="41" t="s">
        <v>57</v>
      </c>
      <c r="F40" s="41" t="s">
        <v>58</v>
      </c>
      <c r="G40" s="44">
        <v>57685</v>
      </c>
      <c r="H40" s="43">
        <v>4700</v>
      </c>
      <c r="I40" s="41">
        <v>1000</v>
      </c>
      <c r="J40" s="160"/>
      <c r="K40" s="159"/>
      <c r="L40" s="160"/>
      <c r="M40" s="159"/>
    </row>
    <row r="41" spans="1:13">
      <c r="A41" s="154"/>
      <c r="B41" s="161"/>
      <c r="C41" s="154"/>
      <c r="D41" s="161"/>
      <c r="E41" s="41" t="s">
        <v>59</v>
      </c>
      <c r="F41" s="41" t="s">
        <v>55</v>
      </c>
      <c r="G41" s="42">
        <v>256065</v>
      </c>
      <c r="H41" s="43">
        <v>4870</v>
      </c>
      <c r="I41" s="41">
        <v>500</v>
      </c>
      <c r="J41" s="160"/>
      <c r="K41" s="159"/>
      <c r="L41" s="160"/>
      <c r="M41" s="159"/>
    </row>
    <row r="42" spans="1:13">
      <c r="A42" s="154"/>
      <c r="B42" s="161"/>
      <c r="C42" s="154"/>
      <c r="D42" s="161"/>
      <c r="E42" s="41" t="s">
        <v>60</v>
      </c>
      <c r="F42" s="41" t="s">
        <v>58</v>
      </c>
      <c r="G42" s="42">
        <v>58177</v>
      </c>
      <c r="H42" s="43">
        <v>450</v>
      </c>
      <c r="I42" s="41">
        <v>380</v>
      </c>
      <c r="J42" s="160"/>
      <c r="K42" s="159"/>
      <c r="L42" s="160"/>
      <c r="M42" s="159"/>
    </row>
    <row r="43" spans="1:13">
      <c r="A43" s="154">
        <v>9</v>
      </c>
      <c r="B43" s="161" t="s">
        <v>51</v>
      </c>
      <c r="C43" s="154" t="s">
        <v>52</v>
      </c>
      <c r="D43" s="161" t="s">
        <v>80</v>
      </c>
      <c r="E43" s="41" t="s">
        <v>81</v>
      </c>
      <c r="F43" s="41" t="s">
        <v>55</v>
      </c>
      <c r="G43" s="42">
        <v>255877</v>
      </c>
      <c r="H43" s="43">
        <v>3950</v>
      </c>
      <c r="I43" s="41">
        <v>3950</v>
      </c>
      <c r="J43" s="160">
        <v>400</v>
      </c>
      <c r="K43" s="159">
        <v>0</v>
      </c>
      <c r="L43" s="160">
        <v>11900</v>
      </c>
      <c r="M43" s="159">
        <f>I43+I44+I45+I46+I47*2+K43</f>
        <v>10150</v>
      </c>
    </row>
    <row r="44" spans="1:13">
      <c r="A44" s="154"/>
      <c r="B44" s="161"/>
      <c r="C44" s="154"/>
      <c r="D44" s="161"/>
      <c r="E44" s="46" t="s">
        <v>56</v>
      </c>
      <c r="F44" s="41" t="s">
        <v>55</v>
      </c>
      <c r="G44" s="42">
        <v>255951</v>
      </c>
      <c r="H44" s="43">
        <v>4000</v>
      </c>
      <c r="I44" s="41">
        <v>3940</v>
      </c>
      <c r="J44" s="160"/>
      <c r="K44" s="159"/>
      <c r="L44" s="160"/>
      <c r="M44" s="159"/>
    </row>
    <row r="45" spans="1:13">
      <c r="A45" s="154"/>
      <c r="B45" s="161"/>
      <c r="C45" s="154"/>
      <c r="D45" s="161"/>
      <c r="E45" s="41" t="s">
        <v>82</v>
      </c>
      <c r="F45" s="41" t="s">
        <v>55</v>
      </c>
      <c r="G45" s="44">
        <v>255980</v>
      </c>
      <c r="H45" s="43">
        <v>4246</v>
      </c>
      <c r="I45" s="41">
        <v>1000</v>
      </c>
      <c r="J45" s="160"/>
      <c r="K45" s="159"/>
      <c r="L45" s="160"/>
      <c r="M45" s="159"/>
    </row>
    <row r="46" spans="1:13">
      <c r="A46" s="154"/>
      <c r="B46" s="161"/>
      <c r="C46" s="154"/>
      <c r="D46" s="161"/>
      <c r="E46" s="41" t="s">
        <v>83</v>
      </c>
      <c r="F46" s="41" t="s">
        <v>55</v>
      </c>
      <c r="G46" s="45" t="s">
        <v>84</v>
      </c>
      <c r="H46" s="43">
        <v>3656</v>
      </c>
      <c r="I46" s="41">
        <v>500</v>
      </c>
      <c r="J46" s="160"/>
      <c r="K46" s="159"/>
      <c r="L46" s="160"/>
      <c r="M46" s="159"/>
    </row>
    <row r="47" spans="1:13">
      <c r="A47" s="154"/>
      <c r="B47" s="161"/>
      <c r="C47" s="154"/>
      <c r="D47" s="161"/>
      <c r="E47" s="41" t="s">
        <v>74</v>
      </c>
      <c r="F47" s="41" t="s">
        <v>58</v>
      </c>
      <c r="G47" s="45" t="s">
        <v>75</v>
      </c>
      <c r="H47" s="43">
        <v>450</v>
      </c>
      <c r="I47" s="41">
        <v>380</v>
      </c>
      <c r="J47" s="160"/>
      <c r="K47" s="159"/>
      <c r="L47" s="160"/>
      <c r="M47" s="159"/>
    </row>
    <row r="48" spans="1:13">
      <c r="A48" s="154">
        <v>10</v>
      </c>
      <c r="B48" s="161" t="s">
        <v>51</v>
      </c>
      <c r="C48" s="154" t="s">
        <v>52</v>
      </c>
      <c r="D48" s="161" t="s">
        <v>85</v>
      </c>
      <c r="E48" s="41" t="s">
        <v>81</v>
      </c>
      <c r="F48" s="41" t="s">
        <v>55</v>
      </c>
      <c r="G48" s="42">
        <v>255877</v>
      </c>
      <c r="H48" s="43">
        <v>3950</v>
      </c>
      <c r="I48" s="41">
        <v>3950</v>
      </c>
      <c r="J48" s="160">
        <v>400</v>
      </c>
      <c r="K48" s="159">
        <v>0</v>
      </c>
      <c r="L48" s="160">
        <v>11900</v>
      </c>
      <c r="M48" s="159">
        <f>I48+I49+I50+I51+I52*2+K48</f>
        <v>8410</v>
      </c>
    </row>
    <row r="49" spans="1:13">
      <c r="A49" s="154"/>
      <c r="B49" s="161"/>
      <c r="C49" s="154"/>
      <c r="D49" s="161"/>
      <c r="E49" s="41" t="s">
        <v>86</v>
      </c>
      <c r="F49" s="41" t="s">
        <v>55</v>
      </c>
      <c r="G49" s="44">
        <v>255945</v>
      </c>
      <c r="H49" s="43">
        <v>4000</v>
      </c>
      <c r="I49" s="41">
        <v>2200</v>
      </c>
      <c r="J49" s="160"/>
      <c r="K49" s="159"/>
      <c r="L49" s="160"/>
      <c r="M49" s="159"/>
    </row>
    <row r="50" spans="1:13">
      <c r="A50" s="154"/>
      <c r="B50" s="161"/>
      <c r="C50" s="154"/>
      <c r="D50" s="161"/>
      <c r="E50" s="41" t="s">
        <v>82</v>
      </c>
      <c r="F50" s="41" t="s">
        <v>55</v>
      </c>
      <c r="G50" s="44">
        <v>255980</v>
      </c>
      <c r="H50" s="43">
        <v>4246</v>
      </c>
      <c r="I50" s="41">
        <v>1000</v>
      </c>
      <c r="J50" s="160"/>
      <c r="K50" s="159"/>
      <c r="L50" s="160"/>
      <c r="M50" s="159"/>
    </row>
    <row r="51" spans="1:13">
      <c r="A51" s="154"/>
      <c r="B51" s="161"/>
      <c r="C51" s="154"/>
      <c r="D51" s="161"/>
      <c r="E51" s="41" t="s">
        <v>72</v>
      </c>
      <c r="F51" s="41" t="s">
        <v>69</v>
      </c>
      <c r="G51" s="45" t="s">
        <v>73</v>
      </c>
      <c r="H51" s="43">
        <v>3656</v>
      </c>
      <c r="I51" s="41">
        <v>500</v>
      </c>
      <c r="J51" s="160"/>
      <c r="K51" s="159"/>
      <c r="L51" s="160"/>
      <c r="M51" s="159"/>
    </row>
    <row r="52" spans="1:13">
      <c r="A52" s="154"/>
      <c r="B52" s="161"/>
      <c r="C52" s="154"/>
      <c r="D52" s="161"/>
      <c r="E52" s="41" t="s">
        <v>74</v>
      </c>
      <c r="F52" s="41" t="s">
        <v>58</v>
      </c>
      <c r="G52" s="45" t="s">
        <v>75</v>
      </c>
      <c r="H52" s="43">
        <v>450</v>
      </c>
      <c r="I52" s="41">
        <v>380</v>
      </c>
      <c r="J52" s="160"/>
      <c r="K52" s="159"/>
      <c r="L52" s="160"/>
      <c r="M52" s="159"/>
    </row>
    <row r="53" spans="1:13">
      <c r="A53" s="154">
        <v>11</v>
      </c>
      <c r="B53" s="161" t="s">
        <v>51</v>
      </c>
      <c r="C53" s="154" t="s">
        <v>52</v>
      </c>
      <c r="D53" s="161" t="s">
        <v>87</v>
      </c>
      <c r="E53" s="41" t="s">
        <v>81</v>
      </c>
      <c r="F53" s="41" t="s">
        <v>55</v>
      </c>
      <c r="G53" s="42">
        <v>255877</v>
      </c>
      <c r="H53" s="43">
        <v>3950</v>
      </c>
      <c r="I53" s="41">
        <v>3950</v>
      </c>
      <c r="J53" s="160">
        <v>400</v>
      </c>
      <c r="K53" s="159">
        <v>0</v>
      </c>
      <c r="L53" s="160">
        <v>11900</v>
      </c>
      <c r="M53" s="159">
        <f>I53+I54+I55+I56+I57*2+K53</f>
        <v>8410</v>
      </c>
    </row>
    <row r="54" spans="1:13">
      <c r="A54" s="154"/>
      <c r="B54" s="161"/>
      <c r="C54" s="154"/>
      <c r="D54" s="161"/>
      <c r="E54" s="41" t="s">
        <v>86</v>
      </c>
      <c r="F54" s="41" t="s">
        <v>55</v>
      </c>
      <c r="G54" s="44">
        <v>255945</v>
      </c>
      <c r="H54" s="43">
        <v>4000</v>
      </c>
      <c r="I54" s="41">
        <v>2200</v>
      </c>
      <c r="J54" s="160"/>
      <c r="K54" s="159"/>
      <c r="L54" s="160"/>
      <c r="M54" s="159"/>
    </row>
    <row r="55" spans="1:13">
      <c r="A55" s="154"/>
      <c r="B55" s="161"/>
      <c r="C55" s="154"/>
      <c r="D55" s="161"/>
      <c r="E55" s="41" t="s">
        <v>57</v>
      </c>
      <c r="F55" s="41" t="s">
        <v>58</v>
      </c>
      <c r="G55" s="44">
        <v>57685</v>
      </c>
      <c r="H55" s="43">
        <v>4246</v>
      </c>
      <c r="I55" s="41">
        <v>1000</v>
      </c>
      <c r="J55" s="160"/>
      <c r="K55" s="159"/>
      <c r="L55" s="160"/>
      <c r="M55" s="159"/>
    </row>
    <row r="56" spans="1:13">
      <c r="A56" s="154"/>
      <c r="B56" s="161"/>
      <c r="C56" s="154"/>
      <c r="D56" s="161"/>
      <c r="E56" s="41" t="s">
        <v>83</v>
      </c>
      <c r="F56" s="41" t="s">
        <v>55</v>
      </c>
      <c r="G56" s="45" t="s">
        <v>84</v>
      </c>
      <c r="H56" s="43">
        <v>3656</v>
      </c>
      <c r="I56" s="41">
        <v>500</v>
      </c>
      <c r="J56" s="160"/>
      <c r="K56" s="159"/>
      <c r="L56" s="160"/>
      <c r="M56" s="159"/>
    </row>
    <row r="57" spans="1:13">
      <c r="A57" s="154"/>
      <c r="B57" s="161"/>
      <c r="C57" s="154"/>
      <c r="D57" s="161"/>
      <c r="E57" s="41" t="s">
        <v>74</v>
      </c>
      <c r="F57" s="41" t="s">
        <v>58</v>
      </c>
      <c r="G57" s="45" t="s">
        <v>75</v>
      </c>
      <c r="H57" s="43">
        <v>450</v>
      </c>
      <c r="I57" s="41">
        <v>380</v>
      </c>
      <c r="J57" s="160"/>
      <c r="K57" s="159"/>
      <c r="L57" s="160"/>
      <c r="M57" s="159"/>
    </row>
    <row r="58" spans="1:13">
      <c r="A58" s="154">
        <v>12</v>
      </c>
      <c r="B58" s="161" t="s">
        <v>51</v>
      </c>
      <c r="C58" s="154" t="s">
        <v>52</v>
      </c>
      <c r="D58" s="161" t="s">
        <v>88</v>
      </c>
      <c r="E58" s="41" t="s">
        <v>89</v>
      </c>
      <c r="F58" s="41" t="s">
        <v>55</v>
      </c>
      <c r="G58" s="42">
        <v>267641</v>
      </c>
      <c r="H58" s="43">
        <v>3950</v>
      </c>
      <c r="I58" s="41">
        <v>3950</v>
      </c>
      <c r="J58" s="160">
        <v>400</v>
      </c>
      <c r="K58" s="159">
        <v>0</v>
      </c>
      <c r="L58" s="160">
        <v>11900</v>
      </c>
      <c r="M58" s="159">
        <f>I58+I59+I60+I61+I62*2+K58</f>
        <v>10150</v>
      </c>
    </row>
    <row r="59" spans="1:13">
      <c r="A59" s="154"/>
      <c r="B59" s="161"/>
      <c r="C59" s="154"/>
      <c r="D59" s="161"/>
      <c r="E59" s="46" t="s">
        <v>56</v>
      </c>
      <c r="F59" s="41" t="s">
        <v>55</v>
      </c>
      <c r="G59" s="42">
        <v>255951</v>
      </c>
      <c r="H59" s="43">
        <v>4000</v>
      </c>
      <c r="I59" s="41">
        <v>3940</v>
      </c>
      <c r="J59" s="160"/>
      <c r="K59" s="159"/>
      <c r="L59" s="160"/>
      <c r="M59" s="159"/>
    </row>
    <row r="60" spans="1:13">
      <c r="A60" s="154"/>
      <c r="B60" s="161"/>
      <c r="C60" s="154"/>
      <c r="D60" s="161"/>
      <c r="E60" s="41" t="s">
        <v>82</v>
      </c>
      <c r="F60" s="41" t="s">
        <v>55</v>
      </c>
      <c r="G60" s="44">
        <v>255980</v>
      </c>
      <c r="H60" s="43">
        <v>4246</v>
      </c>
      <c r="I60" s="41">
        <v>1000</v>
      </c>
      <c r="J60" s="160"/>
      <c r="K60" s="159"/>
      <c r="L60" s="160"/>
      <c r="M60" s="159"/>
    </row>
    <row r="61" spans="1:13">
      <c r="A61" s="154"/>
      <c r="B61" s="161"/>
      <c r="C61" s="154"/>
      <c r="D61" s="161"/>
      <c r="E61" s="41" t="s">
        <v>83</v>
      </c>
      <c r="F61" s="41" t="s">
        <v>55</v>
      </c>
      <c r="G61" s="45" t="s">
        <v>84</v>
      </c>
      <c r="H61" s="43">
        <v>3656</v>
      </c>
      <c r="I61" s="41">
        <v>500</v>
      </c>
      <c r="J61" s="160"/>
      <c r="K61" s="159"/>
      <c r="L61" s="160"/>
      <c r="M61" s="159"/>
    </row>
    <row r="62" spans="1:13">
      <c r="A62" s="154"/>
      <c r="B62" s="161"/>
      <c r="C62" s="154"/>
      <c r="D62" s="161"/>
      <c r="E62" s="41" t="s">
        <v>74</v>
      </c>
      <c r="F62" s="41" t="s">
        <v>58</v>
      </c>
      <c r="G62" s="45" t="s">
        <v>75</v>
      </c>
      <c r="H62" s="43">
        <v>450</v>
      </c>
      <c r="I62" s="41">
        <v>380</v>
      </c>
      <c r="J62" s="160"/>
      <c r="K62" s="159"/>
      <c r="L62" s="160"/>
      <c r="M62" s="159"/>
    </row>
    <row r="63" spans="1:13">
      <c r="A63" s="154">
        <v>13</v>
      </c>
      <c r="B63" s="161" t="s">
        <v>51</v>
      </c>
      <c r="C63" s="154" t="s">
        <v>52</v>
      </c>
      <c r="D63" s="161" t="s">
        <v>90</v>
      </c>
      <c r="E63" s="41" t="s">
        <v>89</v>
      </c>
      <c r="F63" s="41" t="s">
        <v>55</v>
      </c>
      <c r="G63" s="42">
        <v>267641</v>
      </c>
      <c r="H63" s="43">
        <v>3950</v>
      </c>
      <c r="I63" s="41">
        <v>3950</v>
      </c>
      <c r="J63" s="160">
        <v>400</v>
      </c>
      <c r="K63" s="159">
        <v>0</v>
      </c>
      <c r="L63" s="160">
        <v>11900</v>
      </c>
      <c r="M63" s="159">
        <f>I63+I64+I65+I66+I67*2+K63</f>
        <v>8410</v>
      </c>
    </row>
    <row r="64" spans="1:13">
      <c r="A64" s="154"/>
      <c r="B64" s="161"/>
      <c r="C64" s="154"/>
      <c r="D64" s="161"/>
      <c r="E64" s="41" t="s">
        <v>86</v>
      </c>
      <c r="F64" s="41" t="s">
        <v>55</v>
      </c>
      <c r="G64" s="44">
        <v>255945</v>
      </c>
      <c r="H64" s="43">
        <v>4000</v>
      </c>
      <c r="I64" s="41">
        <v>2200</v>
      </c>
      <c r="J64" s="160"/>
      <c r="K64" s="159"/>
      <c r="L64" s="160"/>
      <c r="M64" s="159"/>
    </row>
    <row r="65" spans="1:13">
      <c r="A65" s="154"/>
      <c r="B65" s="161"/>
      <c r="C65" s="154"/>
      <c r="D65" s="161"/>
      <c r="E65" s="41" t="s">
        <v>82</v>
      </c>
      <c r="F65" s="41" t="s">
        <v>55</v>
      </c>
      <c r="G65" s="44">
        <v>255980</v>
      </c>
      <c r="H65" s="43">
        <v>4246</v>
      </c>
      <c r="I65" s="41">
        <v>1000</v>
      </c>
      <c r="J65" s="160"/>
      <c r="K65" s="159"/>
      <c r="L65" s="160"/>
      <c r="M65" s="159"/>
    </row>
    <row r="66" spans="1:13">
      <c r="A66" s="154"/>
      <c r="B66" s="161"/>
      <c r="C66" s="154"/>
      <c r="D66" s="161"/>
      <c r="E66" s="41" t="s">
        <v>72</v>
      </c>
      <c r="F66" s="41" t="s">
        <v>69</v>
      </c>
      <c r="G66" s="45" t="s">
        <v>73</v>
      </c>
      <c r="H66" s="43">
        <v>3656</v>
      </c>
      <c r="I66" s="41">
        <v>500</v>
      </c>
      <c r="J66" s="160"/>
      <c r="K66" s="159"/>
      <c r="L66" s="160"/>
      <c r="M66" s="159"/>
    </row>
    <row r="67" spans="1:13">
      <c r="A67" s="154"/>
      <c r="B67" s="161"/>
      <c r="C67" s="154"/>
      <c r="D67" s="161"/>
      <c r="E67" s="41" t="s">
        <v>74</v>
      </c>
      <c r="F67" s="41" t="s">
        <v>58</v>
      </c>
      <c r="G67" s="45" t="s">
        <v>75</v>
      </c>
      <c r="H67" s="43">
        <v>450</v>
      </c>
      <c r="I67" s="41">
        <v>380</v>
      </c>
      <c r="J67" s="160"/>
      <c r="K67" s="159"/>
      <c r="L67" s="160"/>
      <c r="M67" s="159"/>
    </row>
    <row r="68" spans="1:13">
      <c r="A68" s="154">
        <v>14</v>
      </c>
      <c r="B68" s="161" t="s">
        <v>51</v>
      </c>
      <c r="C68" s="154" t="s">
        <v>52</v>
      </c>
      <c r="D68" s="161" t="s">
        <v>91</v>
      </c>
      <c r="E68" s="41" t="s">
        <v>89</v>
      </c>
      <c r="F68" s="41" t="s">
        <v>55</v>
      </c>
      <c r="G68" s="42">
        <v>267641</v>
      </c>
      <c r="H68" s="43">
        <v>3950</v>
      </c>
      <c r="I68" s="41">
        <v>3950</v>
      </c>
      <c r="J68" s="160">
        <v>400</v>
      </c>
      <c r="K68" s="159">
        <v>0</v>
      </c>
      <c r="L68" s="160">
        <v>11900</v>
      </c>
      <c r="M68" s="159">
        <f>I68+I69+I70+I71+I72*2+K68</f>
        <v>8410</v>
      </c>
    </row>
    <row r="69" spans="1:13">
      <c r="A69" s="154"/>
      <c r="B69" s="161"/>
      <c r="C69" s="154"/>
      <c r="D69" s="161"/>
      <c r="E69" s="41" t="s">
        <v>86</v>
      </c>
      <c r="F69" s="41" t="s">
        <v>55</v>
      </c>
      <c r="G69" s="44">
        <v>255945</v>
      </c>
      <c r="H69" s="43">
        <v>4000</v>
      </c>
      <c r="I69" s="41">
        <v>2200</v>
      </c>
      <c r="J69" s="160"/>
      <c r="K69" s="159"/>
      <c r="L69" s="160"/>
      <c r="M69" s="159"/>
    </row>
    <row r="70" spans="1:13">
      <c r="A70" s="154"/>
      <c r="B70" s="161"/>
      <c r="C70" s="154"/>
      <c r="D70" s="161"/>
      <c r="E70" s="41" t="s">
        <v>57</v>
      </c>
      <c r="F70" s="41" t="s">
        <v>58</v>
      </c>
      <c r="G70" s="44">
        <v>57685</v>
      </c>
      <c r="H70" s="43">
        <v>4246</v>
      </c>
      <c r="I70" s="41">
        <v>1000</v>
      </c>
      <c r="J70" s="160"/>
      <c r="K70" s="159"/>
      <c r="L70" s="160"/>
      <c r="M70" s="159"/>
    </row>
    <row r="71" spans="1:13">
      <c r="A71" s="154"/>
      <c r="B71" s="161"/>
      <c r="C71" s="154"/>
      <c r="D71" s="161"/>
      <c r="E71" s="41" t="s">
        <v>83</v>
      </c>
      <c r="F71" s="41" t="s">
        <v>55</v>
      </c>
      <c r="G71" s="45" t="s">
        <v>84</v>
      </c>
      <c r="H71" s="43">
        <v>3656</v>
      </c>
      <c r="I71" s="41">
        <v>500</v>
      </c>
      <c r="J71" s="160"/>
      <c r="K71" s="159"/>
      <c r="L71" s="160"/>
      <c r="M71" s="159"/>
    </row>
    <row r="72" spans="1:13">
      <c r="A72" s="154"/>
      <c r="B72" s="161"/>
      <c r="C72" s="154"/>
      <c r="D72" s="161"/>
      <c r="E72" s="41" t="s">
        <v>74</v>
      </c>
      <c r="F72" s="41" t="s">
        <v>58</v>
      </c>
      <c r="G72" s="45" t="s">
        <v>75</v>
      </c>
      <c r="H72" s="43">
        <v>450</v>
      </c>
      <c r="I72" s="41">
        <v>380</v>
      </c>
      <c r="J72" s="160"/>
      <c r="K72" s="159"/>
      <c r="L72" s="160"/>
      <c r="M72" s="159"/>
    </row>
    <row r="73" spans="1:13">
      <c r="A73" s="154">
        <v>15</v>
      </c>
      <c r="B73" s="161" t="s">
        <v>51</v>
      </c>
      <c r="C73" s="154" t="s">
        <v>52</v>
      </c>
      <c r="D73" s="161" t="s">
        <v>92</v>
      </c>
      <c r="E73" s="41" t="s">
        <v>93</v>
      </c>
      <c r="F73" s="41" t="s">
        <v>55</v>
      </c>
      <c r="G73" s="42">
        <v>255855</v>
      </c>
      <c r="H73" s="43">
        <v>3950</v>
      </c>
      <c r="I73" s="41">
        <v>3950</v>
      </c>
      <c r="J73" s="160">
        <v>400</v>
      </c>
      <c r="K73" s="159">
        <v>0</v>
      </c>
      <c r="L73" s="160">
        <v>11900</v>
      </c>
      <c r="M73" s="159">
        <f>I73+I74+I75+I76+I77*2+K73</f>
        <v>8410</v>
      </c>
    </row>
    <row r="74" spans="1:13">
      <c r="A74" s="154"/>
      <c r="B74" s="161"/>
      <c r="C74" s="154"/>
      <c r="D74" s="161"/>
      <c r="E74" s="41" t="s">
        <v>86</v>
      </c>
      <c r="F74" s="41" t="s">
        <v>55</v>
      </c>
      <c r="G74" s="44">
        <v>255945</v>
      </c>
      <c r="H74" s="43">
        <v>4000</v>
      </c>
      <c r="I74" s="41">
        <v>2200</v>
      </c>
      <c r="J74" s="160"/>
      <c r="K74" s="159"/>
      <c r="L74" s="160"/>
      <c r="M74" s="159"/>
    </row>
    <row r="75" spans="1:13">
      <c r="A75" s="154"/>
      <c r="B75" s="161"/>
      <c r="C75" s="154"/>
      <c r="D75" s="161"/>
      <c r="E75" s="41" t="s">
        <v>82</v>
      </c>
      <c r="F75" s="41" t="s">
        <v>55</v>
      </c>
      <c r="G75" s="44">
        <v>255980</v>
      </c>
      <c r="H75" s="43">
        <v>4246</v>
      </c>
      <c r="I75" s="41">
        <v>1000</v>
      </c>
      <c r="J75" s="160"/>
      <c r="K75" s="159"/>
      <c r="L75" s="160"/>
      <c r="M75" s="159"/>
    </row>
    <row r="76" spans="1:13">
      <c r="A76" s="154"/>
      <c r="B76" s="161"/>
      <c r="C76" s="154"/>
      <c r="D76" s="161"/>
      <c r="E76" s="41" t="s">
        <v>83</v>
      </c>
      <c r="F76" s="41" t="s">
        <v>55</v>
      </c>
      <c r="G76" s="45" t="s">
        <v>84</v>
      </c>
      <c r="H76" s="43">
        <v>3656</v>
      </c>
      <c r="I76" s="41">
        <v>500</v>
      </c>
      <c r="J76" s="160"/>
      <c r="K76" s="159"/>
      <c r="L76" s="160"/>
      <c r="M76" s="159"/>
    </row>
    <row r="77" spans="1:13">
      <c r="A77" s="154"/>
      <c r="B77" s="161"/>
      <c r="C77" s="154"/>
      <c r="D77" s="161"/>
      <c r="E77" s="41" t="s">
        <v>74</v>
      </c>
      <c r="F77" s="41" t="s">
        <v>58</v>
      </c>
      <c r="G77" s="45" t="s">
        <v>75</v>
      </c>
      <c r="H77" s="43">
        <v>450</v>
      </c>
      <c r="I77" s="41">
        <v>380</v>
      </c>
      <c r="J77" s="160"/>
      <c r="K77" s="159"/>
      <c r="L77" s="160"/>
      <c r="M77" s="159"/>
    </row>
    <row r="78" spans="1:13">
      <c r="A78" s="154">
        <v>16</v>
      </c>
      <c r="B78" s="161" t="s">
        <v>51</v>
      </c>
      <c r="C78" s="154" t="s">
        <v>52</v>
      </c>
      <c r="D78" s="161" t="s">
        <v>94</v>
      </c>
      <c r="E78" s="41" t="s">
        <v>93</v>
      </c>
      <c r="F78" s="41" t="s">
        <v>55</v>
      </c>
      <c r="G78" s="42">
        <v>255855</v>
      </c>
      <c r="H78" s="43">
        <v>3950</v>
      </c>
      <c r="I78" s="41">
        <v>3950</v>
      </c>
      <c r="J78" s="160">
        <v>400</v>
      </c>
      <c r="K78" s="159">
        <v>0</v>
      </c>
      <c r="L78" s="160">
        <v>11900</v>
      </c>
      <c r="M78" s="159">
        <f>I78+I79+I80+I81+I82*2+K78</f>
        <v>8410</v>
      </c>
    </row>
    <row r="79" spans="1:13">
      <c r="A79" s="154"/>
      <c r="B79" s="161"/>
      <c r="C79" s="154"/>
      <c r="D79" s="161"/>
      <c r="E79" s="41" t="s">
        <v>86</v>
      </c>
      <c r="F79" s="41" t="s">
        <v>55</v>
      </c>
      <c r="G79" s="44">
        <v>255945</v>
      </c>
      <c r="H79" s="43">
        <v>4000</v>
      </c>
      <c r="I79" s="41">
        <v>2200</v>
      </c>
      <c r="J79" s="160"/>
      <c r="K79" s="159"/>
      <c r="L79" s="160"/>
      <c r="M79" s="159"/>
    </row>
    <row r="80" spans="1:13">
      <c r="A80" s="154"/>
      <c r="B80" s="161"/>
      <c r="C80" s="154"/>
      <c r="D80" s="161"/>
      <c r="E80" s="41" t="s">
        <v>57</v>
      </c>
      <c r="F80" s="41" t="s">
        <v>58</v>
      </c>
      <c r="G80" s="44">
        <v>57685</v>
      </c>
      <c r="H80" s="43">
        <v>4246</v>
      </c>
      <c r="I80" s="41">
        <v>1000</v>
      </c>
      <c r="J80" s="160"/>
      <c r="K80" s="159"/>
      <c r="L80" s="160"/>
      <c r="M80" s="159"/>
    </row>
    <row r="81" spans="1:13">
      <c r="A81" s="154"/>
      <c r="B81" s="161"/>
      <c r="C81" s="154"/>
      <c r="D81" s="161"/>
      <c r="E81" s="41" t="s">
        <v>83</v>
      </c>
      <c r="F81" s="41" t="s">
        <v>55</v>
      </c>
      <c r="G81" s="45" t="s">
        <v>84</v>
      </c>
      <c r="H81" s="43">
        <v>3656</v>
      </c>
      <c r="I81" s="41">
        <v>500</v>
      </c>
      <c r="J81" s="160"/>
      <c r="K81" s="159"/>
      <c r="L81" s="160"/>
      <c r="M81" s="159"/>
    </row>
    <row r="82" spans="1:13">
      <c r="A82" s="154"/>
      <c r="B82" s="161"/>
      <c r="C82" s="154"/>
      <c r="D82" s="161"/>
      <c r="E82" s="41" t="s">
        <v>74</v>
      </c>
      <c r="F82" s="41" t="s">
        <v>58</v>
      </c>
      <c r="G82" s="45" t="s">
        <v>75</v>
      </c>
      <c r="H82" s="43">
        <v>450</v>
      </c>
      <c r="I82" s="41">
        <v>380</v>
      </c>
      <c r="J82" s="160"/>
      <c r="K82" s="159"/>
      <c r="L82" s="160"/>
      <c r="M82" s="159"/>
    </row>
    <row r="83" spans="1:13">
      <c r="A83" s="154">
        <v>17</v>
      </c>
      <c r="B83" s="161" t="s">
        <v>51</v>
      </c>
      <c r="C83" s="154" t="s">
        <v>52</v>
      </c>
      <c r="D83" s="161" t="s">
        <v>95</v>
      </c>
      <c r="E83" s="41" t="s">
        <v>93</v>
      </c>
      <c r="F83" s="41" t="s">
        <v>55</v>
      </c>
      <c r="G83" s="42">
        <v>255855</v>
      </c>
      <c r="H83" s="43">
        <v>3950</v>
      </c>
      <c r="I83" s="41">
        <v>3950</v>
      </c>
      <c r="J83" s="160">
        <v>400</v>
      </c>
      <c r="K83" s="159">
        <v>0</v>
      </c>
      <c r="L83" s="160">
        <v>11900</v>
      </c>
      <c r="M83" s="159">
        <f>I83+I84+I85+I86+I87*2+K83</f>
        <v>10150</v>
      </c>
    </row>
    <row r="84" spans="1:13">
      <c r="A84" s="154"/>
      <c r="B84" s="161"/>
      <c r="C84" s="154"/>
      <c r="D84" s="161"/>
      <c r="E84" s="46" t="s">
        <v>56</v>
      </c>
      <c r="F84" s="41" t="s">
        <v>55</v>
      </c>
      <c r="G84" s="42">
        <v>255951</v>
      </c>
      <c r="H84" s="43">
        <v>4000</v>
      </c>
      <c r="I84" s="41">
        <v>3940</v>
      </c>
      <c r="J84" s="160"/>
      <c r="K84" s="159"/>
      <c r="L84" s="160"/>
      <c r="M84" s="159"/>
    </row>
    <row r="85" spans="1:13">
      <c r="A85" s="154"/>
      <c r="B85" s="161"/>
      <c r="C85" s="154"/>
      <c r="D85" s="161"/>
      <c r="E85" s="41" t="s">
        <v>82</v>
      </c>
      <c r="F85" s="41" t="s">
        <v>55</v>
      </c>
      <c r="G85" s="44">
        <v>255980</v>
      </c>
      <c r="H85" s="43">
        <v>4246</v>
      </c>
      <c r="I85" s="41">
        <v>1000</v>
      </c>
      <c r="J85" s="160"/>
      <c r="K85" s="159"/>
      <c r="L85" s="160"/>
      <c r="M85" s="159"/>
    </row>
    <row r="86" spans="1:13">
      <c r="A86" s="154"/>
      <c r="B86" s="161"/>
      <c r="C86" s="154"/>
      <c r="D86" s="161"/>
      <c r="E86" s="41" t="s">
        <v>83</v>
      </c>
      <c r="F86" s="41" t="s">
        <v>55</v>
      </c>
      <c r="G86" s="45" t="s">
        <v>84</v>
      </c>
      <c r="H86" s="43">
        <v>3656</v>
      </c>
      <c r="I86" s="41">
        <v>500</v>
      </c>
      <c r="J86" s="160"/>
      <c r="K86" s="159"/>
      <c r="L86" s="160"/>
      <c r="M86" s="159"/>
    </row>
    <row r="87" spans="1:13">
      <c r="A87" s="154"/>
      <c r="B87" s="161"/>
      <c r="C87" s="154"/>
      <c r="D87" s="161"/>
      <c r="E87" s="41" t="s">
        <v>74</v>
      </c>
      <c r="F87" s="41" t="s">
        <v>58</v>
      </c>
      <c r="G87" s="45" t="s">
        <v>75</v>
      </c>
      <c r="H87" s="43">
        <v>450</v>
      </c>
      <c r="I87" s="41">
        <v>380</v>
      </c>
      <c r="J87" s="160"/>
      <c r="K87" s="159"/>
      <c r="L87" s="160"/>
      <c r="M87" s="159"/>
    </row>
    <row r="88" spans="1:13">
      <c r="A88" s="154">
        <v>18</v>
      </c>
      <c r="B88" s="161" t="s">
        <v>51</v>
      </c>
      <c r="C88" s="154" t="s">
        <v>52</v>
      </c>
      <c r="D88" s="161" t="s">
        <v>96</v>
      </c>
      <c r="E88" s="41" t="s">
        <v>62</v>
      </c>
      <c r="F88" s="41" t="s">
        <v>58</v>
      </c>
      <c r="G88" s="44">
        <v>57325</v>
      </c>
      <c r="H88" s="43">
        <v>3950</v>
      </c>
      <c r="I88" s="41">
        <v>3950</v>
      </c>
      <c r="J88" s="160">
        <v>400</v>
      </c>
      <c r="K88" s="159">
        <v>0</v>
      </c>
      <c r="L88" s="160">
        <v>11900</v>
      </c>
      <c r="M88" s="159">
        <f>I88+I89+I90+I91+I92*2+K88</f>
        <v>10150</v>
      </c>
    </row>
    <row r="89" spans="1:13">
      <c r="A89" s="154"/>
      <c r="B89" s="161"/>
      <c r="C89" s="154"/>
      <c r="D89" s="161"/>
      <c r="E89" s="46" t="s">
        <v>56</v>
      </c>
      <c r="F89" s="41" t="s">
        <v>55</v>
      </c>
      <c r="G89" s="42">
        <v>255951</v>
      </c>
      <c r="H89" s="43">
        <v>4000</v>
      </c>
      <c r="I89" s="41">
        <v>3940</v>
      </c>
      <c r="J89" s="160"/>
      <c r="K89" s="159"/>
      <c r="L89" s="160"/>
      <c r="M89" s="159"/>
    </row>
    <row r="90" spans="1:13">
      <c r="A90" s="154"/>
      <c r="B90" s="161"/>
      <c r="C90" s="154"/>
      <c r="D90" s="161"/>
      <c r="E90" s="41" t="s">
        <v>82</v>
      </c>
      <c r="F90" s="41" t="s">
        <v>55</v>
      </c>
      <c r="G90" s="44">
        <v>255980</v>
      </c>
      <c r="H90" s="43">
        <v>4246</v>
      </c>
      <c r="I90" s="41">
        <v>1000</v>
      </c>
      <c r="J90" s="160"/>
      <c r="K90" s="159"/>
      <c r="L90" s="160"/>
      <c r="M90" s="159"/>
    </row>
    <row r="91" spans="1:13">
      <c r="A91" s="154"/>
      <c r="B91" s="161"/>
      <c r="C91" s="154"/>
      <c r="D91" s="161"/>
      <c r="E91" s="41" t="s">
        <v>83</v>
      </c>
      <c r="F91" s="41" t="s">
        <v>55</v>
      </c>
      <c r="G91" s="45" t="s">
        <v>84</v>
      </c>
      <c r="H91" s="43">
        <v>3656</v>
      </c>
      <c r="I91" s="41">
        <v>500</v>
      </c>
      <c r="J91" s="160"/>
      <c r="K91" s="159"/>
      <c r="L91" s="160"/>
      <c r="M91" s="159"/>
    </row>
    <row r="92" spans="1:13">
      <c r="A92" s="154"/>
      <c r="B92" s="161"/>
      <c r="C92" s="154"/>
      <c r="D92" s="161"/>
      <c r="E92" s="41" t="s">
        <v>74</v>
      </c>
      <c r="F92" s="41" t="s">
        <v>58</v>
      </c>
      <c r="G92" s="45" t="s">
        <v>75</v>
      </c>
      <c r="H92" s="43">
        <v>450</v>
      </c>
      <c r="I92" s="41">
        <v>380</v>
      </c>
      <c r="J92" s="160"/>
      <c r="K92" s="159"/>
      <c r="L92" s="160"/>
      <c r="M92" s="159"/>
    </row>
    <row r="93" spans="1:13">
      <c r="A93" s="154">
        <v>19</v>
      </c>
      <c r="B93" s="161" t="s">
        <v>51</v>
      </c>
      <c r="C93" s="154" t="s">
        <v>52</v>
      </c>
      <c r="D93" s="161" t="s">
        <v>97</v>
      </c>
      <c r="E93" s="41" t="s">
        <v>62</v>
      </c>
      <c r="F93" s="41" t="s">
        <v>58</v>
      </c>
      <c r="G93" s="44">
        <v>57325</v>
      </c>
      <c r="H93" s="43">
        <v>3950</v>
      </c>
      <c r="I93" s="41">
        <v>3950</v>
      </c>
      <c r="J93" s="160">
        <v>400</v>
      </c>
      <c r="K93" s="159">
        <v>0</v>
      </c>
      <c r="L93" s="160">
        <v>11900</v>
      </c>
      <c r="M93" s="159">
        <f>I93+I94+I95+I96+I97*2+K93</f>
        <v>8410</v>
      </c>
    </row>
    <row r="94" spans="1:13">
      <c r="A94" s="154"/>
      <c r="B94" s="161"/>
      <c r="C94" s="154"/>
      <c r="D94" s="161"/>
      <c r="E94" s="41" t="s">
        <v>86</v>
      </c>
      <c r="F94" s="41" t="s">
        <v>55</v>
      </c>
      <c r="G94" s="44">
        <v>255945</v>
      </c>
      <c r="H94" s="43">
        <v>4000</v>
      </c>
      <c r="I94" s="41">
        <v>2200</v>
      </c>
      <c r="J94" s="160"/>
      <c r="K94" s="159"/>
      <c r="L94" s="160"/>
      <c r="M94" s="159"/>
    </row>
    <row r="95" spans="1:13">
      <c r="A95" s="154"/>
      <c r="B95" s="161"/>
      <c r="C95" s="154"/>
      <c r="D95" s="161"/>
      <c r="E95" s="41" t="s">
        <v>82</v>
      </c>
      <c r="F95" s="41" t="s">
        <v>55</v>
      </c>
      <c r="G95" s="44">
        <v>255980</v>
      </c>
      <c r="H95" s="43">
        <v>4246</v>
      </c>
      <c r="I95" s="41">
        <v>1000</v>
      </c>
      <c r="J95" s="160"/>
      <c r="K95" s="159"/>
      <c r="L95" s="160"/>
      <c r="M95" s="159"/>
    </row>
    <row r="96" spans="1:13">
      <c r="A96" s="154"/>
      <c r="B96" s="161"/>
      <c r="C96" s="154"/>
      <c r="D96" s="161"/>
      <c r="E96" s="41" t="s">
        <v>72</v>
      </c>
      <c r="F96" s="41" t="s">
        <v>69</v>
      </c>
      <c r="G96" s="45" t="s">
        <v>73</v>
      </c>
      <c r="H96" s="43">
        <v>3656</v>
      </c>
      <c r="I96" s="41">
        <v>500</v>
      </c>
      <c r="J96" s="160"/>
      <c r="K96" s="159"/>
      <c r="L96" s="160"/>
      <c r="M96" s="159"/>
    </row>
    <row r="97" spans="1:13">
      <c r="A97" s="154"/>
      <c r="B97" s="161"/>
      <c r="C97" s="154"/>
      <c r="D97" s="161"/>
      <c r="E97" s="41" t="s">
        <v>74</v>
      </c>
      <c r="F97" s="41" t="s">
        <v>58</v>
      </c>
      <c r="G97" s="45" t="s">
        <v>75</v>
      </c>
      <c r="H97" s="43">
        <v>450</v>
      </c>
      <c r="I97" s="41">
        <v>380</v>
      </c>
      <c r="J97" s="160"/>
      <c r="K97" s="159"/>
      <c r="L97" s="160"/>
      <c r="M97" s="159"/>
    </row>
    <row r="98" spans="1:13">
      <c r="A98" s="154">
        <v>20</v>
      </c>
      <c r="B98" s="161" t="s">
        <v>51</v>
      </c>
      <c r="C98" s="154" t="s">
        <v>52</v>
      </c>
      <c r="D98" s="161" t="s">
        <v>98</v>
      </c>
      <c r="E98" s="41" t="s">
        <v>62</v>
      </c>
      <c r="F98" s="41" t="s">
        <v>58</v>
      </c>
      <c r="G98" s="44">
        <v>57325</v>
      </c>
      <c r="H98" s="43">
        <v>3950</v>
      </c>
      <c r="I98" s="41">
        <v>3950</v>
      </c>
      <c r="J98" s="160">
        <v>400</v>
      </c>
      <c r="K98" s="159">
        <v>0</v>
      </c>
      <c r="L98" s="160">
        <v>11900</v>
      </c>
      <c r="M98" s="159">
        <f>I98+I99+I100+I101+I102*2+K98</f>
        <v>8410</v>
      </c>
    </row>
    <row r="99" spans="1:13">
      <c r="A99" s="154"/>
      <c r="B99" s="161"/>
      <c r="C99" s="154"/>
      <c r="D99" s="161"/>
      <c r="E99" s="41" t="s">
        <v>86</v>
      </c>
      <c r="F99" s="41" t="s">
        <v>55</v>
      </c>
      <c r="G99" s="44">
        <v>255945</v>
      </c>
      <c r="H99" s="43">
        <v>4000</v>
      </c>
      <c r="I99" s="41">
        <v>2200</v>
      </c>
      <c r="J99" s="160"/>
      <c r="K99" s="159"/>
      <c r="L99" s="160"/>
      <c r="M99" s="159"/>
    </row>
    <row r="100" spans="1:13">
      <c r="A100" s="154"/>
      <c r="B100" s="161"/>
      <c r="C100" s="154"/>
      <c r="D100" s="161"/>
      <c r="E100" s="41" t="s">
        <v>82</v>
      </c>
      <c r="F100" s="41" t="s">
        <v>55</v>
      </c>
      <c r="G100" s="44">
        <v>255980</v>
      </c>
      <c r="H100" s="43">
        <v>4246</v>
      </c>
      <c r="I100" s="41">
        <v>1000</v>
      </c>
      <c r="J100" s="160"/>
      <c r="K100" s="159"/>
      <c r="L100" s="160"/>
      <c r="M100" s="159"/>
    </row>
    <row r="101" spans="1:13">
      <c r="A101" s="154"/>
      <c r="B101" s="161"/>
      <c r="C101" s="154"/>
      <c r="D101" s="161"/>
      <c r="E101" s="41" t="s">
        <v>83</v>
      </c>
      <c r="F101" s="41" t="s">
        <v>55</v>
      </c>
      <c r="G101" s="45" t="s">
        <v>84</v>
      </c>
      <c r="H101" s="43">
        <v>3656</v>
      </c>
      <c r="I101" s="41">
        <v>500</v>
      </c>
      <c r="J101" s="160"/>
      <c r="K101" s="159"/>
      <c r="L101" s="160"/>
      <c r="M101" s="159"/>
    </row>
    <row r="102" spans="1:13">
      <c r="A102" s="154"/>
      <c r="B102" s="161"/>
      <c r="C102" s="154"/>
      <c r="D102" s="161"/>
      <c r="E102" s="41" t="s">
        <v>74</v>
      </c>
      <c r="F102" s="41" t="s">
        <v>58</v>
      </c>
      <c r="G102" s="45" t="s">
        <v>75</v>
      </c>
      <c r="H102" s="43">
        <v>450</v>
      </c>
      <c r="I102" s="41">
        <v>380</v>
      </c>
      <c r="J102" s="160"/>
      <c r="K102" s="159"/>
      <c r="L102" s="160"/>
      <c r="M102" s="159"/>
    </row>
    <row r="103" spans="1:13">
      <c r="A103" s="154">
        <v>21</v>
      </c>
      <c r="B103" s="161" t="s">
        <v>65</v>
      </c>
      <c r="C103" s="154" t="s">
        <v>52</v>
      </c>
      <c r="D103" s="161" t="s">
        <v>99</v>
      </c>
      <c r="E103" s="41" t="s">
        <v>93</v>
      </c>
      <c r="F103" s="41" t="s">
        <v>55</v>
      </c>
      <c r="G103" s="42">
        <v>255855</v>
      </c>
      <c r="H103" s="43">
        <v>4920</v>
      </c>
      <c r="I103" s="41">
        <v>3950</v>
      </c>
      <c r="J103" s="160">
        <v>400</v>
      </c>
      <c r="K103" s="159">
        <v>0</v>
      </c>
      <c r="L103" s="160">
        <v>11900</v>
      </c>
      <c r="M103" s="159">
        <f>I103+I104+I105+I106+I107*2+K103</f>
        <v>8258</v>
      </c>
    </row>
    <row r="104" spans="1:13">
      <c r="A104" s="154"/>
      <c r="B104" s="161"/>
      <c r="C104" s="154"/>
      <c r="D104" s="161"/>
      <c r="E104" s="41" t="s">
        <v>68</v>
      </c>
      <c r="F104" s="41" t="s">
        <v>69</v>
      </c>
      <c r="G104" s="45" t="s">
        <v>70</v>
      </c>
      <c r="H104" s="43">
        <v>4000</v>
      </c>
      <c r="I104" s="41">
        <v>2048</v>
      </c>
      <c r="J104" s="160"/>
      <c r="K104" s="159"/>
      <c r="L104" s="160"/>
      <c r="M104" s="159"/>
    </row>
    <row r="105" spans="1:13">
      <c r="A105" s="154"/>
      <c r="B105" s="161"/>
      <c r="C105" s="154"/>
      <c r="D105" s="161"/>
      <c r="E105" s="41" t="s">
        <v>82</v>
      </c>
      <c r="F105" s="41" t="s">
        <v>55</v>
      </c>
      <c r="G105" s="44">
        <v>255980</v>
      </c>
      <c r="H105" s="43">
        <v>4700</v>
      </c>
      <c r="I105" s="41">
        <v>1000</v>
      </c>
      <c r="J105" s="160"/>
      <c r="K105" s="159"/>
      <c r="L105" s="160"/>
      <c r="M105" s="159"/>
    </row>
    <row r="106" spans="1:13">
      <c r="A106" s="154"/>
      <c r="B106" s="161"/>
      <c r="C106" s="154"/>
      <c r="D106" s="161"/>
      <c r="E106" s="41" t="s">
        <v>72</v>
      </c>
      <c r="F106" s="41" t="s">
        <v>69</v>
      </c>
      <c r="G106" s="45" t="s">
        <v>73</v>
      </c>
      <c r="H106" s="43">
        <v>4870</v>
      </c>
      <c r="I106" s="41">
        <v>500</v>
      </c>
      <c r="J106" s="160"/>
      <c r="K106" s="159"/>
      <c r="L106" s="160"/>
      <c r="M106" s="159"/>
    </row>
    <row r="107" spans="1:13">
      <c r="A107" s="154"/>
      <c r="B107" s="161"/>
      <c r="C107" s="154"/>
      <c r="D107" s="161"/>
      <c r="E107" s="41" t="s">
        <v>74</v>
      </c>
      <c r="F107" s="41" t="s">
        <v>58</v>
      </c>
      <c r="G107" s="45" t="s">
        <v>75</v>
      </c>
      <c r="H107" s="43">
        <v>450</v>
      </c>
      <c r="I107" s="41">
        <v>380</v>
      </c>
      <c r="J107" s="160"/>
      <c r="K107" s="159"/>
      <c r="L107" s="160"/>
      <c r="M107" s="159"/>
    </row>
    <row r="108" spans="1:13">
      <c r="A108" s="154">
        <v>22</v>
      </c>
      <c r="B108" s="161" t="s">
        <v>65</v>
      </c>
      <c r="C108" s="154" t="s">
        <v>52</v>
      </c>
      <c r="D108" s="161" t="s">
        <v>100</v>
      </c>
      <c r="E108" s="41" t="s">
        <v>93</v>
      </c>
      <c r="F108" s="41" t="s">
        <v>55</v>
      </c>
      <c r="G108" s="42">
        <v>255855</v>
      </c>
      <c r="H108" s="43">
        <v>4920</v>
      </c>
      <c r="I108" s="41">
        <v>3950</v>
      </c>
      <c r="J108" s="160">
        <v>400</v>
      </c>
      <c r="K108" s="159">
        <v>0</v>
      </c>
      <c r="L108" s="160">
        <v>11900</v>
      </c>
      <c r="M108" s="159">
        <f>I108+I109+I110+I111+I112*2+K108</f>
        <v>8258</v>
      </c>
    </row>
    <row r="109" spans="1:13">
      <c r="A109" s="154"/>
      <c r="B109" s="161"/>
      <c r="C109" s="154"/>
      <c r="D109" s="161"/>
      <c r="E109" s="41" t="s">
        <v>68</v>
      </c>
      <c r="F109" s="41" t="s">
        <v>69</v>
      </c>
      <c r="G109" s="45" t="s">
        <v>70</v>
      </c>
      <c r="H109" s="43">
        <v>4000</v>
      </c>
      <c r="I109" s="41">
        <v>2048</v>
      </c>
      <c r="J109" s="160"/>
      <c r="K109" s="159"/>
      <c r="L109" s="160"/>
      <c r="M109" s="159"/>
    </row>
    <row r="110" spans="1:13">
      <c r="A110" s="154"/>
      <c r="B110" s="161"/>
      <c r="C110" s="154"/>
      <c r="D110" s="161"/>
      <c r="E110" s="41" t="s">
        <v>82</v>
      </c>
      <c r="F110" s="41" t="s">
        <v>55</v>
      </c>
      <c r="G110" s="44">
        <v>255980</v>
      </c>
      <c r="H110" s="43">
        <v>4700</v>
      </c>
      <c r="I110" s="41">
        <v>1000</v>
      </c>
      <c r="J110" s="160"/>
      <c r="K110" s="159"/>
      <c r="L110" s="160"/>
      <c r="M110" s="159"/>
    </row>
    <row r="111" spans="1:13">
      <c r="A111" s="154"/>
      <c r="B111" s="161"/>
      <c r="C111" s="154"/>
      <c r="D111" s="161"/>
      <c r="E111" s="41" t="s">
        <v>83</v>
      </c>
      <c r="F111" s="41" t="s">
        <v>55</v>
      </c>
      <c r="G111" s="45" t="s">
        <v>84</v>
      </c>
      <c r="H111" s="43">
        <v>4870</v>
      </c>
      <c r="I111" s="41">
        <v>500</v>
      </c>
      <c r="J111" s="160"/>
      <c r="K111" s="159"/>
      <c r="L111" s="160"/>
      <c r="M111" s="159"/>
    </row>
    <row r="112" spans="1:13">
      <c r="A112" s="154"/>
      <c r="B112" s="161"/>
      <c r="C112" s="154"/>
      <c r="D112" s="161"/>
      <c r="E112" s="41" t="s">
        <v>74</v>
      </c>
      <c r="F112" s="41" t="s">
        <v>58</v>
      </c>
      <c r="G112" s="45" t="s">
        <v>75</v>
      </c>
      <c r="H112" s="43">
        <v>450</v>
      </c>
      <c r="I112" s="41">
        <v>380</v>
      </c>
      <c r="J112" s="160"/>
      <c r="K112" s="159"/>
      <c r="L112" s="160"/>
      <c r="M112" s="159"/>
    </row>
    <row r="113" spans="1:13">
      <c r="A113" s="154">
        <v>23</v>
      </c>
      <c r="B113" s="161" t="s">
        <v>65</v>
      </c>
      <c r="C113" s="154" t="s">
        <v>52</v>
      </c>
      <c r="D113" s="161" t="s">
        <v>101</v>
      </c>
      <c r="E113" s="41" t="s">
        <v>62</v>
      </c>
      <c r="F113" s="41" t="s">
        <v>58</v>
      </c>
      <c r="G113" s="44">
        <v>57325</v>
      </c>
      <c r="H113" s="43">
        <v>4920</v>
      </c>
      <c r="I113" s="41">
        <v>3950</v>
      </c>
      <c r="J113" s="160">
        <v>400</v>
      </c>
      <c r="K113" s="159">
        <v>0</v>
      </c>
      <c r="L113" s="160">
        <v>11900</v>
      </c>
      <c r="M113" s="159">
        <f>I113+I114+I115+I116+I117*2+K113</f>
        <v>8258</v>
      </c>
    </row>
    <row r="114" spans="1:13">
      <c r="A114" s="154"/>
      <c r="B114" s="161"/>
      <c r="C114" s="154"/>
      <c r="D114" s="161"/>
      <c r="E114" s="41" t="s">
        <v>68</v>
      </c>
      <c r="F114" s="41" t="s">
        <v>69</v>
      </c>
      <c r="G114" s="45" t="s">
        <v>70</v>
      </c>
      <c r="H114" s="43">
        <v>4000</v>
      </c>
      <c r="I114" s="41">
        <v>2048</v>
      </c>
      <c r="J114" s="160"/>
      <c r="K114" s="159"/>
      <c r="L114" s="160"/>
      <c r="M114" s="159"/>
    </row>
    <row r="115" spans="1:13">
      <c r="A115" s="154"/>
      <c r="B115" s="161"/>
      <c r="C115" s="154"/>
      <c r="D115" s="161"/>
      <c r="E115" s="41" t="s">
        <v>82</v>
      </c>
      <c r="F115" s="41" t="s">
        <v>55</v>
      </c>
      <c r="G115" s="44">
        <v>255980</v>
      </c>
      <c r="H115" s="43">
        <v>4700</v>
      </c>
      <c r="I115" s="41">
        <v>1000</v>
      </c>
      <c r="J115" s="160"/>
      <c r="K115" s="159"/>
      <c r="L115" s="160"/>
      <c r="M115" s="159"/>
    </row>
    <row r="116" spans="1:13">
      <c r="A116" s="154"/>
      <c r="B116" s="161"/>
      <c r="C116" s="154"/>
      <c r="D116" s="161"/>
      <c r="E116" s="41" t="s">
        <v>72</v>
      </c>
      <c r="F116" s="41" t="s">
        <v>69</v>
      </c>
      <c r="G116" s="45" t="s">
        <v>73</v>
      </c>
      <c r="H116" s="43">
        <v>4870</v>
      </c>
      <c r="I116" s="41">
        <v>500</v>
      </c>
      <c r="J116" s="160"/>
      <c r="K116" s="159"/>
      <c r="L116" s="160"/>
      <c r="M116" s="159"/>
    </row>
    <row r="117" spans="1:13">
      <c r="A117" s="154"/>
      <c r="B117" s="161"/>
      <c r="C117" s="154"/>
      <c r="D117" s="161"/>
      <c r="E117" s="41" t="s">
        <v>74</v>
      </c>
      <c r="F117" s="41" t="s">
        <v>58</v>
      </c>
      <c r="G117" s="45" t="s">
        <v>75</v>
      </c>
      <c r="H117" s="43">
        <v>450</v>
      </c>
      <c r="I117" s="41">
        <v>380</v>
      </c>
      <c r="J117" s="160"/>
      <c r="K117" s="159"/>
      <c r="L117" s="160"/>
      <c r="M117" s="159"/>
    </row>
    <row r="118" spans="1:13">
      <c r="A118" s="154">
        <v>24</v>
      </c>
      <c r="B118" s="161" t="s">
        <v>65</v>
      </c>
      <c r="C118" s="154" t="s">
        <v>52</v>
      </c>
      <c r="D118" s="161" t="s">
        <v>102</v>
      </c>
      <c r="E118" s="41" t="s">
        <v>62</v>
      </c>
      <c r="F118" s="41" t="s">
        <v>58</v>
      </c>
      <c r="G118" s="44">
        <v>57325</v>
      </c>
      <c r="H118" s="43">
        <v>4920</v>
      </c>
      <c r="I118" s="41">
        <v>3950</v>
      </c>
      <c r="J118" s="160">
        <v>400</v>
      </c>
      <c r="K118" s="159">
        <v>0</v>
      </c>
      <c r="L118" s="160">
        <v>11900</v>
      </c>
      <c r="M118" s="159">
        <f>I118+I119+I120+I121+I122*2+K118</f>
        <v>8258</v>
      </c>
    </row>
    <row r="119" spans="1:13">
      <c r="A119" s="154"/>
      <c r="B119" s="161"/>
      <c r="C119" s="154"/>
      <c r="D119" s="161"/>
      <c r="E119" s="41" t="s">
        <v>68</v>
      </c>
      <c r="F119" s="41" t="s">
        <v>69</v>
      </c>
      <c r="G119" s="45" t="s">
        <v>70</v>
      </c>
      <c r="H119" s="43">
        <v>4000</v>
      </c>
      <c r="I119" s="41">
        <v>2048</v>
      </c>
      <c r="J119" s="160"/>
      <c r="K119" s="159"/>
      <c r="L119" s="160"/>
      <c r="M119" s="159"/>
    </row>
    <row r="120" spans="1:13">
      <c r="A120" s="154"/>
      <c r="B120" s="161"/>
      <c r="C120" s="154"/>
      <c r="D120" s="161"/>
      <c r="E120" s="41" t="s">
        <v>82</v>
      </c>
      <c r="F120" s="41" t="s">
        <v>55</v>
      </c>
      <c r="G120" s="44">
        <v>255980</v>
      </c>
      <c r="H120" s="43">
        <v>4700</v>
      </c>
      <c r="I120" s="41">
        <v>1000</v>
      </c>
      <c r="J120" s="160"/>
      <c r="K120" s="159"/>
      <c r="L120" s="160"/>
      <c r="M120" s="159"/>
    </row>
    <row r="121" spans="1:13">
      <c r="A121" s="154"/>
      <c r="B121" s="161"/>
      <c r="C121" s="154"/>
      <c r="D121" s="161"/>
      <c r="E121" s="41" t="s">
        <v>83</v>
      </c>
      <c r="F121" s="41" t="s">
        <v>55</v>
      </c>
      <c r="G121" s="45" t="s">
        <v>84</v>
      </c>
      <c r="H121" s="43">
        <v>4870</v>
      </c>
      <c r="I121" s="41">
        <v>500</v>
      </c>
      <c r="J121" s="160"/>
      <c r="K121" s="159"/>
      <c r="L121" s="160"/>
      <c r="M121" s="159"/>
    </row>
    <row r="122" spans="1:13">
      <c r="A122" s="154"/>
      <c r="B122" s="161"/>
      <c r="C122" s="154"/>
      <c r="D122" s="161"/>
      <c r="E122" s="41" t="s">
        <v>74</v>
      </c>
      <c r="F122" s="41" t="s">
        <v>58</v>
      </c>
      <c r="G122" s="45" t="s">
        <v>75</v>
      </c>
      <c r="H122" s="43">
        <v>450</v>
      </c>
      <c r="I122" s="41">
        <v>380</v>
      </c>
      <c r="J122" s="160"/>
      <c r="K122" s="159"/>
      <c r="L122" s="160"/>
      <c r="M122" s="159"/>
    </row>
    <row r="123" spans="1:13">
      <c r="A123" s="157">
        <v>1</v>
      </c>
      <c r="B123" s="157" t="s">
        <v>123</v>
      </c>
      <c r="C123" s="157" t="s">
        <v>124</v>
      </c>
      <c r="D123" s="157" t="s">
        <v>125</v>
      </c>
      <c r="E123" s="47" t="s">
        <v>126</v>
      </c>
      <c r="F123" s="47" t="s">
        <v>127</v>
      </c>
      <c r="G123" s="48">
        <v>89561</v>
      </c>
      <c r="H123" s="49">
        <v>3950</v>
      </c>
      <c r="I123" s="47">
        <v>3339</v>
      </c>
      <c r="J123" s="158">
        <v>400</v>
      </c>
      <c r="K123" s="157">
        <v>100</v>
      </c>
      <c r="L123" s="158">
        <v>10150</v>
      </c>
      <c r="M123" s="157">
        <f>I123+I124+I125+I126*2+I127+K123</f>
        <v>6859</v>
      </c>
    </row>
    <row r="124" spans="1:13">
      <c r="A124" s="157"/>
      <c r="B124" s="157"/>
      <c r="C124" s="157"/>
      <c r="D124" s="157" t="s">
        <v>125</v>
      </c>
      <c r="E124" s="47" t="s">
        <v>128</v>
      </c>
      <c r="F124" s="47" t="s">
        <v>129</v>
      </c>
      <c r="G124" s="50" t="s">
        <v>130</v>
      </c>
      <c r="H124" s="49">
        <v>4000</v>
      </c>
      <c r="I124" s="47">
        <v>1800</v>
      </c>
      <c r="J124" s="158"/>
      <c r="K124" s="157"/>
      <c r="L124" s="158">
        <v>10150</v>
      </c>
      <c r="M124" s="157"/>
    </row>
    <row r="125" spans="1:13">
      <c r="A125" s="157"/>
      <c r="B125" s="157"/>
      <c r="C125" s="157"/>
      <c r="D125" s="157" t="s">
        <v>125</v>
      </c>
      <c r="E125" s="47" t="s">
        <v>131</v>
      </c>
      <c r="F125" s="47" t="s">
        <v>132</v>
      </c>
      <c r="G125" s="48">
        <v>253796</v>
      </c>
      <c r="H125" s="49">
        <v>3656</v>
      </c>
      <c r="I125" s="47">
        <v>820</v>
      </c>
      <c r="J125" s="158"/>
      <c r="K125" s="157"/>
      <c r="L125" s="158">
        <v>10150</v>
      </c>
      <c r="M125" s="157"/>
    </row>
    <row r="126" spans="1:13">
      <c r="A126" s="157"/>
      <c r="B126" s="157"/>
      <c r="C126" s="157"/>
      <c r="D126" s="157"/>
      <c r="E126" s="47" t="s">
        <v>10</v>
      </c>
      <c r="F126" s="47" t="s">
        <v>133</v>
      </c>
      <c r="G126" s="50" t="s">
        <v>134</v>
      </c>
      <c r="H126" s="49">
        <v>450</v>
      </c>
      <c r="I126" s="47">
        <v>100</v>
      </c>
      <c r="J126" s="158"/>
      <c r="K126" s="157"/>
      <c r="L126" s="158"/>
      <c r="M126" s="157"/>
    </row>
    <row r="127" spans="1:13">
      <c r="A127" s="157"/>
      <c r="B127" s="157"/>
      <c r="C127" s="157"/>
      <c r="D127" s="157" t="s">
        <v>125</v>
      </c>
      <c r="E127" s="47" t="s">
        <v>135</v>
      </c>
      <c r="F127" s="47" t="s">
        <v>127</v>
      </c>
      <c r="G127" s="48">
        <v>253839</v>
      </c>
      <c r="H127" s="49">
        <v>4246</v>
      </c>
      <c r="I127" s="47">
        <v>600</v>
      </c>
      <c r="J127" s="158"/>
      <c r="K127" s="157"/>
      <c r="L127" s="158">
        <v>10150</v>
      </c>
      <c r="M127" s="157"/>
    </row>
    <row r="128" spans="1:13">
      <c r="A128" s="157">
        <v>2</v>
      </c>
      <c r="B128" s="157" t="s">
        <v>123</v>
      </c>
      <c r="C128" s="157" t="s">
        <v>124</v>
      </c>
      <c r="D128" s="157" t="s">
        <v>136</v>
      </c>
      <c r="E128" s="47" t="s">
        <v>137</v>
      </c>
      <c r="F128" s="47" t="s">
        <v>127</v>
      </c>
      <c r="G128" s="48">
        <v>89545</v>
      </c>
      <c r="H128" s="49">
        <v>3950</v>
      </c>
      <c r="I128" s="47">
        <v>3339</v>
      </c>
      <c r="J128" s="158">
        <v>400</v>
      </c>
      <c r="K128" s="157">
        <v>100</v>
      </c>
      <c r="L128" s="158">
        <v>10150</v>
      </c>
      <c r="M128" s="157">
        <f>I128+I129+I130+I131*2+I132+K128</f>
        <v>6859</v>
      </c>
    </row>
    <row r="129" spans="1:13">
      <c r="A129" s="157"/>
      <c r="B129" s="157"/>
      <c r="C129" s="157"/>
      <c r="D129" s="157" t="s">
        <v>136</v>
      </c>
      <c r="E129" s="47" t="s">
        <v>128</v>
      </c>
      <c r="F129" s="47" t="s">
        <v>129</v>
      </c>
      <c r="G129" s="48" t="s">
        <v>130</v>
      </c>
      <c r="H129" s="49">
        <v>4000</v>
      </c>
      <c r="I129" s="47">
        <v>1800</v>
      </c>
      <c r="J129" s="158"/>
      <c r="K129" s="157"/>
      <c r="L129" s="158">
        <v>10150</v>
      </c>
      <c r="M129" s="157"/>
    </row>
    <row r="130" spans="1:13">
      <c r="A130" s="157"/>
      <c r="B130" s="157"/>
      <c r="C130" s="157"/>
      <c r="D130" s="157" t="s">
        <v>136</v>
      </c>
      <c r="E130" s="47" t="s">
        <v>131</v>
      </c>
      <c r="F130" s="47" t="s">
        <v>132</v>
      </c>
      <c r="G130" s="48">
        <v>253796</v>
      </c>
      <c r="H130" s="49">
        <v>3656</v>
      </c>
      <c r="I130" s="47">
        <v>820</v>
      </c>
      <c r="J130" s="158"/>
      <c r="K130" s="157"/>
      <c r="L130" s="158">
        <v>10150</v>
      </c>
      <c r="M130" s="157"/>
    </row>
    <row r="131" spans="1:13">
      <c r="A131" s="157"/>
      <c r="B131" s="157"/>
      <c r="C131" s="157"/>
      <c r="D131" s="157"/>
      <c r="E131" s="47" t="s">
        <v>10</v>
      </c>
      <c r="F131" s="47" t="s">
        <v>133</v>
      </c>
      <c r="G131" s="48" t="s">
        <v>134</v>
      </c>
      <c r="H131" s="49">
        <v>450</v>
      </c>
      <c r="I131" s="47">
        <v>100</v>
      </c>
      <c r="J131" s="158"/>
      <c r="K131" s="157"/>
      <c r="L131" s="158"/>
      <c r="M131" s="157"/>
    </row>
    <row r="132" spans="1:13">
      <c r="A132" s="157"/>
      <c r="B132" s="157"/>
      <c r="C132" s="157"/>
      <c r="D132" s="157" t="s">
        <v>136</v>
      </c>
      <c r="E132" s="47" t="s">
        <v>135</v>
      </c>
      <c r="F132" s="47" t="s">
        <v>127</v>
      </c>
      <c r="G132" s="48">
        <v>253839</v>
      </c>
      <c r="H132" s="49">
        <v>4246</v>
      </c>
      <c r="I132" s="47">
        <v>600</v>
      </c>
      <c r="J132" s="158"/>
      <c r="K132" s="157"/>
      <c r="L132" s="158">
        <v>10150</v>
      </c>
      <c r="M132" s="157"/>
    </row>
    <row r="133" spans="1:13">
      <c r="A133" s="157">
        <v>3</v>
      </c>
      <c r="B133" s="157" t="s">
        <v>123</v>
      </c>
      <c r="C133" s="157" t="s">
        <v>124</v>
      </c>
      <c r="D133" s="157" t="s">
        <v>138</v>
      </c>
      <c r="E133" s="47" t="s">
        <v>139</v>
      </c>
      <c r="F133" s="47" t="s">
        <v>140</v>
      </c>
      <c r="G133" s="48" t="s">
        <v>141</v>
      </c>
      <c r="H133" s="49">
        <v>3950</v>
      </c>
      <c r="I133" s="47">
        <v>3339</v>
      </c>
      <c r="J133" s="158">
        <v>400</v>
      </c>
      <c r="K133" s="157">
        <v>100</v>
      </c>
      <c r="L133" s="158">
        <v>10150</v>
      </c>
      <c r="M133" s="157">
        <f>I133+I134+I135+I136*2+I137+K133</f>
        <v>10150</v>
      </c>
    </row>
    <row r="134" spans="1:13">
      <c r="A134" s="157"/>
      <c r="B134" s="157"/>
      <c r="C134" s="157"/>
      <c r="D134" s="157" t="s">
        <v>138</v>
      </c>
      <c r="E134" s="47" t="s">
        <v>128</v>
      </c>
      <c r="F134" s="47" t="s">
        <v>129</v>
      </c>
      <c r="G134" s="48" t="s">
        <v>130</v>
      </c>
      <c r="H134" s="49">
        <v>4000</v>
      </c>
      <c r="I134" s="47">
        <v>1800</v>
      </c>
      <c r="J134" s="158"/>
      <c r="K134" s="157"/>
      <c r="L134" s="158">
        <v>10150</v>
      </c>
      <c r="M134" s="157"/>
    </row>
    <row r="135" spans="1:13">
      <c r="A135" s="157"/>
      <c r="B135" s="157"/>
      <c r="C135" s="157"/>
      <c r="D135" s="157" t="s">
        <v>138</v>
      </c>
      <c r="E135" s="47" t="s">
        <v>131</v>
      </c>
      <c r="F135" s="47" t="s">
        <v>132</v>
      </c>
      <c r="G135" s="48">
        <v>253796</v>
      </c>
      <c r="H135" s="49">
        <v>3656</v>
      </c>
      <c r="I135" s="47">
        <v>820</v>
      </c>
      <c r="J135" s="158"/>
      <c r="K135" s="157"/>
      <c r="L135" s="158">
        <v>10150</v>
      </c>
      <c r="M135" s="157"/>
    </row>
    <row r="136" spans="1:13">
      <c r="A136" s="157"/>
      <c r="B136" s="157"/>
      <c r="C136" s="157"/>
      <c r="D136" s="157"/>
      <c r="E136" s="47" t="s">
        <v>10</v>
      </c>
      <c r="F136" s="47" t="s">
        <v>133</v>
      </c>
      <c r="G136" s="48" t="s">
        <v>134</v>
      </c>
      <c r="H136" s="49">
        <v>450</v>
      </c>
      <c r="I136" s="47">
        <v>100</v>
      </c>
      <c r="J136" s="158"/>
      <c r="K136" s="157"/>
      <c r="L136" s="158"/>
      <c r="M136" s="157"/>
    </row>
    <row r="137" spans="1:13">
      <c r="A137" s="157"/>
      <c r="B137" s="157"/>
      <c r="C137" s="157"/>
      <c r="D137" s="157"/>
      <c r="E137" s="47" t="s">
        <v>142</v>
      </c>
      <c r="F137" s="47" t="s">
        <v>143</v>
      </c>
      <c r="G137" s="48">
        <v>406309</v>
      </c>
      <c r="H137" s="49">
        <v>4246</v>
      </c>
      <c r="I137" s="47">
        <v>3891</v>
      </c>
      <c r="J137" s="158"/>
      <c r="K137" s="157"/>
      <c r="L137" s="158">
        <v>10150</v>
      </c>
      <c r="M137" s="157"/>
    </row>
    <row r="138" spans="1:13">
      <c r="A138" s="157">
        <v>4</v>
      </c>
      <c r="B138" s="157" t="s">
        <v>123</v>
      </c>
      <c r="C138" s="157" t="s">
        <v>124</v>
      </c>
      <c r="D138" s="157" t="s">
        <v>144</v>
      </c>
      <c r="E138" s="47" t="s">
        <v>145</v>
      </c>
      <c r="F138" s="47" t="s">
        <v>140</v>
      </c>
      <c r="G138" s="48">
        <v>253872</v>
      </c>
      <c r="H138" s="49">
        <v>3950</v>
      </c>
      <c r="I138" s="47">
        <v>3339</v>
      </c>
      <c r="J138" s="158">
        <v>400</v>
      </c>
      <c r="K138" s="157">
        <v>100</v>
      </c>
      <c r="L138" s="158">
        <v>10150</v>
      </c>
      <c r="M138" s="157">
        <f>I138+I139+I140+I141*2+I142+K138</f>
        <v>10150</v>
      </c>
    </row>
    <row r="139" spans="1:13">
      <c r="A139" s="157"/>
      <c r="B139" s="157"/>
      <c r="C139" s="157"/>
      <c r="D139" s="157" t="s">
        <v>144</v>
      </c>
      <c r="E139" s="47" t="s">
        <v>128</v>
      </c>
      <c r="F139" s="47" t="s">
        <v>129</v>
      </c>
      <c r="G139" s="48" t="s">
        <v>130</v>
      </c>
      <c r="H139" s="49">
        <v>4000</v>
      </c>
      <c r="I139" s="47">
        <v>1800</v>
      </c>
      <c r="J139" s="158"/>
      <c r="K139" s="157"/>
      <c r="L139" s="158">
        <v>10150</v>
      </c>
      <c r="M139" s="157"/>
    </row>
    <row r="140" spans="1:13">
      <c r="A140" s="157"/>
      <c r="B140" s="157"/>
      <c r="C140" s="157"/>
      <c r="D140" s="157" t="s">
        <v>144</v>
      </c>
      <c r="E140" s="47" t="s">
        <v>131</v>
      </c>
      <c r="F140" s="47" t="s">
        <v>132</v>
      </c>
      <c r="G140" s="48">
        <v>253796</v>
      </c>
      <c r="H140" s="49">
        <v>3656</v>
      </c>
      <c r="I140" s="47">
        <v>820</v>
      </c>
      <c r="J140" s="158"/>
      <c r="K140" s="157"/>
      <c r="L140" s="158">
        <v>10150</v>
      </c>
      <c r="M140" s="157"/>
    </row>
    <row r="141" spans="1:13">
      <c r="A141" s="157"/>
      <c r="B141" s="157"/>
      <c r="C141" s="157"/>
      <c r="D141" s="157"/>
      <c r="E141" s="47" t="s">
        <v>10</v>
      </c>
      <c r="F141" s="47" t="s">
        <v>133</v>
      </c>
      <c r="G141" s="48" t="s">
        <v>134</v>
      </c>
      <c r="H141" s="49">
        <v>450</v>
      </c>
      <c r="I141" s="47">
        <v>100</v>
      </c>
      <c r="J141" s="158"/>
      <c r="K141" s="157"/>
      <c r="L141" s="158"/>
      <c r="M141" s="157"/>
    </row>
    <row r="142" spans="1:13">
      <c r="A142" s="157"/>
      <c r="B142" s="157"/>
      <c r="C142" s="157"/>
      <c r="D142" s="157"/>
      <c r="E142" s="47" t="s">
        <v>142</v>
      </c>
      <c r="F142" s="47" t="s">
        <v>143</v>
      </c>
      <c r="G142" s="48">
        <v>406309</v>
      </c>
      <c r="H142" s="49">
        <v>4246</v>
      </c>
      <c r="I142" s="47">
        <v>3891</v>
      </c>
      <c r="J142" s="158"/>
      <c r="K142" s="157"/>
      <c r="L142" s="158">
        <v>10150</v>
      </c>
      <c r="M142" s="157"/>
    </row>
    <row r="143" spans="1:13">
      <c r="A143" s="157">
        <v>5</v>
      </c>
      <c r="B143" s="157" t="s">
        <v>123</v>
      </c>
      <c r="C143" s="157" t="s">
        <v>124</v>
      </c>
      <c r="D143" s="157" t="s">
        <v>146</v>
      </c>
      <c r="E143" s="47" t="s">
        <v>147</v>
      </c>
      <c r="F143" s="47" t="s">
        <v>140</v>
      </c>
      <c r="G143" s="48">
        <v>55207</v>
      </c>
      <c r="H143" s="49">
        <v>3950</v>
      </c>
      <c r="I143" s="47">
        <v>3339</v>
      </c>
      <c r="J143" s="158">
        <v>400</v>
      </c>
      <c r="K143" s="157">
        <v>100</v>
      </c>
      <c r="L143" s="158">
        <v>10150</v>
      </c>
      <c r="M143" s="157">
        <f>I143+I144+I145+I146*2+I147+K143</f>
        <v>10150</v>
      </c>
    </row>
    <row r="144" spans="1:13">
      <c r="A144" s="157"/>
      <c r="B144" s="157"/>
      <c r="C144" s="157"/>
      <c r="D144" s="157" t="s">
        <v>146</v>
      </c>
      <c r="E144" s="47" t="s">
        <v>128</v>
      </c>
      <c r="F144" s="47" t="s">
        <v>129</v>
      </c>
      <c r="G144" s="48" t="s">
        <v>130</v>
      </c>
      <c r="H144" s="49">
        <v>4000</v>
      </c>
      <c r="I144" s="47">
        <v>1800</v>
      </c>
      <c r="J144" s="158"/>
      <c r="K144" s="157"/>
      <c r="L144" s="158">
        <v>10150</v>
      </c>
      <c r="M144" s="157"/>
    </row>
    <row r="145" spans="1:13">
      <c r="A145" s="157"/>
      <c r="B145" s="157"/>
      <c r="C145" s="157"/>
      <c r="D145" s="157" t="s">
        <v>146</v>
      </c>
      <c r="E145" s="47" t="s">
        <v>131</v>
      </c>
      <c r="F145" s="47" t="s">
        <v>132</v>
      </c>
      <c r="G145" s="48">
        <v>253796</v>
      </c>
      <c r="H145" s="49">
        <v>3656</v>
      </c>
      <c r="I145" s="47">
        <v>820</v>
      </c>
      <c r="J145" s="158"/>
      <c r="K145" s="157"/>
      <c r="L145" s="158">
        <v>10150</v>
      </c>
      <c r="M145" s="157"/>
    </row>
    <row r="146" spans="1:13">
      <c r="A146" s="157"/>
      <c r="B146" s="157"/>
      <c r="C146" s="157"/>
      <c r="D146" s="157"/>
      <c r="E146" s="47" t="s">
        <v>10</v>
      </c>
      <c r="F146" s="47" t="s">
        <v>133</v>
      </c>
      <c r="G146" s="48" t="s">
        <v>134</v>
      </c>
      <c r="H146" s="49">
        <v>450</v>
      </c>
      <c r="I146" s="47">
        <v>100</v>
      </c>
      <c r="J146" s="158"/>
      <c r="K146" s="157"/>
      <c r="L146" s="158"/>
      <c r="M146" s="157"/>
    </row>
    <row r="147" spans="1:13">
      <c r="A147" s="157"/>
      <c r="B147" s="157"/>
      <c r="C147" s="157"/>
      <c r="D147" s="157"/>
      <c r="E147" s="47" t="s">
        <v>142</v>
      </c>
      <c r="F147" s="47" t="s">
        <v>143</v>
      </c>
      <c r="G147" s="48">
        <v>406309</v>
      </c>
      <c r="H147" s="49">
        <v>4246</v>
      </c>
      <c r="I147" s="47">
        <v>3891</v>
      </c>
      <c r="J147" s="158"/>
      <c r="K147" s="157"/>
      <c r="L147" s="158">
        <v>10150</v>
      </c>
      <c r="M147" s="157"/>
    </row>
    <row r="148" spans="1:13">
      <c r="A148" s="157">
        <v>6</v>
      </c>
      <c r="B148" s="157" t="s">
        <v>123</v>
      </c>
      <c r="C148" s="157" t="s">
        <v>124</v>
      </c>
      <c r="D148" s="157" t="s">
        <v>148</v>
      </c>
      <c r="E148" s="47" t="s">
        <v>149</v>
      </c>
      <c r="F148" s="47" t="s">
        <v>132</v>
      </c>
      <c r="G148" s="48">
        <v>253784</v>
      </c>
      <c r="H148" s="49">
        <v>3950</v>
      </c>
      <c r="I148" s="47">
        <v>3339</v>
      </c>
      <c r="J148" s="158">
        <v>400</v>
      </c>
      <c r="K148" s="157">
        <v>100</v>
      </c>
      <c r="L148" s="158">
        <v>10150</v>
      </c>
      <c r="M148" s="157">
        <f>I148+I149+I150+I151*2+I152+K148</f>
        <v>10150</v>
      </c>
    </row>
    <row r="149" spans="1:13">
      <c r="A149" s="157"/>
      <c r="B149" s="157"/>
      <c r="C149" s="157"/>
      <c r="D149" s="157" t="s">
        <v>148</v>
      </c>
      <c r="E149" s="47" t="s">
        <v>128</v>
      </c>
      <c r="F149" s="47" t="s">
        <v>129</v>
      </c>
      <c r="G149" s="48" t="s">
        <v>130</v>
      </c>
      <c r="H149" s="49">
        <v>4000</v>
      </c>
      <c r="I149" s="47">
        <v>1800</v>
      </c>
      <c r="J149" s="158"/>
      <c r="K149" s="157"/>
      <c r="L149" s="158">
        <v>10150</v>
      </c>
      <c r="M149" s="157"/>
    </row>
    <row r="150" spans="1:13">
      <c r="A150" s="157"/>
      <c r="B150" s="157"/>
      <c r="C150" s="157"/>
      <c r="D150" s="157" t="s">
        <v>148</v>
      </c>
      <c r="E150" s="47" t="s">
        <v>131</v>
      </c>
      <c r="F150" s="47" t="s">
        <v>132</v>
      </c>
      <c r="G150" s="48">
        <v>253796</v>
      </c>
      <c r="H150" s="49">
        <v>3656</v>
      </c>
      <c r="I150" s="47">
        <v>820</v>
      </c>
      <c r="J150" s="158"/>
      <c r="K150" s="157"/>
      <c r="L150" s="158">
        <v>10150</v>
      </c>
      <c r="M150" s="157"/>
    </row>
    <row r="151" spans="1:13">
      <c r="A151" s="157"/>
      <c r="B151" s="157"/>
      <c r="C151" s="157"/>
      <c r="D151" s="157"/>
      <c r="E151" s="47" t="s">
        <v>10</v>
      </c>
      <c r="F151" s="47" t="s">
        <v>133</v>
      </c>
      <c r="G151" s="48" t="s">
        <v>134</v>
      </c>
      <c r="H151" s="49">
        <v>450</v>
      </c>
      <c r="I151" s="47">
        <v>100</v>
      </c>
      <c r="J151" s="158"/>
      <c r="K151" s="157"/>
      <c r="L151" s="158"/>
      <c r="M151" s="157"/>
    </row>
    <row r="152" spans="1:13">
      <c r="A152" s="157"/>
      <c r="B152" s="157"/>
      <c r="C152" s="157"/>
      <c r="D152" s="157"/>
      <c r="E152" s="47" t="s">
        <v>142</v>
      </c>
      <c r="F152" s="47" t="s">
        <v>143</v>
      </c>
      <c r="G152" s="48">
        <v>406309</v>
      </c>
      <c r="H152" s="49">
        <v>4246</v>
      </c>
      <c r="I152" s="47">
        <v>3891</v>
      </c>
      <c r="J152" s="158"/>
      <c r="K152" s="157"/>
      <c r="L152" s="158">
        <v>10150</v>
      </c>
      <c r="M152" s="157"/>
    </row>
    <row r="153" spans="1:13">
      <c r="A153" s="157">
        <v>7</v>
      </c>
      <c r="B153" s="157" t="s">
        <v>123</v>
      </c>
      <c r="C153" s="157" t="s">
        <v>124</v>
      </c>
      <c r="D153" s="157" t="s">
        <v>150</v>
      </c>
      <c r="E153" s="47" t="s">
        <v>151</v>
      </c>
      <c r="F153" s="47" t="s">
        <v>132</v>
      </c>
      <c r="G153" s="48">
        <v>253788</v>
      </c>
      <c r="H153" s="49">
        <v>3950</v>
      </c>
      <c r="I153" s="47">
        <v>3339</v>
      </c>
      <c r="J153" s="158">
        <v>400</v>
      </c>
      <c r="K153" s="157">
        <v>100</v>
      </c>
      <c r="L153" s="158">
        <v>10150</v>
      </c>
      <c r="M153" s="157">
        <f>I153+I154+I155+I156*2+I157+K153</f>
        <v>10150</v>
      </c>
    </row>
    <row r="154" spans="1:13">
      <c r="A154" s="157"/>
      <c r="B154" s="157"/>
      <c r="C154" s="157"/>
      <c r="D154" s="157" t="s">
        <v>150</v>
      </c>
      <c r="E154" s="47" t="s">
        <v>128</v>
      </c>
      <c r="F154" s="47" t="s">
        <v>129</v>
      </c>
      <c r="G154" s="48" t="s">
        <v>130</v>
      </c>
      <c r="H154" s="49">
        <v>4000</v>
      </c>
      <c r="I154" s="47">
        <v>1800</v>
      </c>
      <c r="J154" s="158"/>
      <c r="K154" s="157"/>
      <c r="L154" s="158">
        <v>10150</v>
      </c>
      <c r="M154" s="157"/>
    </row>
    <row r="155" spans="1:13">
      <c r="A155" s="157"/>
      <c r="B155" s="157"/>
      <c r="C155" s="157"/>
      <c r="D155" s="157" t="s">
        <v>150</v>
      </c>
      <c r="E155" s="47" t="s">
        <v>131</v>
      </c>
      <c r="F155" s="47" t="s">
        <v>132</v>
      </c>
      <c r="G155" s="48">
        <v>253796</v>
      </c>
      <c r="H155" s="49">
        <v>3656</v>
      </c>
      <c r="I155" s="47">
        <v>820</v>
      </c>
      <c r="J155" s="158"/>
      <c r="K155" s="157"/>
      <c r="L155" s="158">
        <v>10150</v>
      </c>
      <c r="M155" s="157"/>
    </row>
    <row r="156" spans="1:13">
      <c r="A156" s="157"/>
      <c r="B156" s="157"/>
      <c r="C156" s="157"/>
      <c r="D156" s="157"/>
      <c r="E156" s="47" t="s">
        <v>10</v>
      </c>
      <c r="F156" s="47" t="s">
        <v>133</v>
      </c>
      <c r="G156" s="48" t="s">
        <v>134</v>
      </c>
      <c r="H156" s="49">
        <v>450</v>
      </c>
      <c r="I156" s="47">
        <v>100</v>
      </c>
      <c r="J156" s="158"/>
      <c r="K156" s="157"/>
      <c r="L156" s="158"/>
      <c r="M156" s="157"/>
    </row>
    <row r="157" spans="1:13">
      <c r="A157" s="157"/>
      <c r="B157" s="157"/>
      <c r="C157" s="157"/>
      <c r="D157" s="157"/>
      <c r="E157" s="47" t="s">
        <v>142</v>
      </c>
      <c r="F157" s="47" t="s">
        <v>143</v>
      </c>
      <c r="G157" s="48">
        <v>406309</v>
      </c>
      <c r="H157" s="49">
        <v>4246</v>
      </c>
      <c r="I157" s="47">
        <v>3891</v>
      </c>
      <c r="J157" s="158"/>
      <c r="K157" s="157"/>
      <c r="L157" s="158">
        <v>10150</v>
      </c>
      <c r="M157" s="157"/>
    </row>
    <row r="158" spans="1:13">
      <c r="A158" s="157">
        <v>8</v>
      </c>
      <c r="B158" s="157" t="s">
        <v>123</v>
      </c>
      <c r="C158" s="157" t="s">
        <v>124</v>
      </c>
      <c r="D158" s="157" t="s">
        <v>152</v>
      </c>
      <c r="E158" s="47" t="s">
        <v>126</v>
      </c>
      <c r="F158" s="47" t="s">
        <v>127</v>
      </c>
      <c r="G158" s="48">
        <v>89561</v>
      </c>
      <c r="H158" s="49">
        <v>3950</v>
      </c>
      <c r="I158" s="47">
        <v>3339</v>
      </c>
      <c r="J158" s="158">
        <v>400</v>
      </c>
      <c r="K158" s="157">
        <v>100</v>
      </c>
      <c r="L158" s="158">
        <v>10150</v>
      </c>
      <c r="M158" s="157">
        <f>I158+I159+I160+I161*2+I162+K158</f>
        <v>10150</v>
      </c>
    </row>
    <row r="159" spans="1:13">
      <c r="A159" s="157"/>
      <c r="B159" s="157"/>
      <c r="C159" s="157"/>
      <c r="D159" s="157" t="s">
        <v>152</v>
      </c>
      <c r="E159" s="47" t="s">
        <v>128</v>
      </c>
      <c r="F159" s="47" t="s">
        <v>129</v>
      </c>
      <c r="G159" s="48" t="s">
        <v>130</v>
      </c>
      <c r="H159" s="49">
        <v>4000</v>
      </c>
      <c r="I159" s="47">
        <v>1800</v>
      </c>
      <c r="J159" s="158"/>
      <c r="K159" s="157"/>
      <c r="L159" s="158">
        <v>10150</v>
      </c>
      <c r="M159" s="157"/>
    </row>
    <row r="160" spans="1:13">
      <c r="A160" s="157"/>
      <c r="B160" s="157"/>
      <c r="C160" s="157"/>
      <c r="D160" s="157" t="s">
        <v>152</v>
      </c>
      <c r="E160" s="47" t="s">
        <v>131</v>
      </c>
      <c r="F160" s="47" t="s">
        <v>132</v>
      </c>
      <c r="G160" s="48">
        <v>253796</v>
      </c>
      <c r="H160" s="49">
        <v>3656</v>
      </c>
      <c r="I160" s="47">
        <v>820</v>
      </c>
      <c r="J160" s="158"/>
      <c r="K160" s="157"/>
      <c r="L160" s="158">
        <v>10150</v>
      </c>
      <c r="M160" s="157"/>
    </row>
    <row r="161" spans="1:13">
      <c r="A161" s="157"/>
      <c r="B161" s="157"/>
      <c r="C161" s="157"/>
      <c r="D161" s="157"/>
      <c r="E161" s="47" t="s">
        <v>10</v>
      </c>
      <c r="F161" s="47" t="s">
        <v>133</v>
      </c>
      <c r="G161" s="48" t="s">
        <v>134</v>
      </c>
      <c r="H161" s="49">
        <v>450</v>
      </c>
      <c r="I161" s="47">
        <v>100</v>
      </c>
      <c r="J161" s="158"/>
      <c r="K161" s="157"/>
      <c r="L161" s="158"/>
      <c r="M161" s="157"/>
    </row>
    <row r="162" spans="1:13">
      <c r="A162" s="157"/>
      <c r="B162" s="157"/>
      <c r="C162" s="157"/>
      <c r="D162" s="157"/>
      <c r="E162" s="47" t="s">
        <v>142</v>
      </c>
      <c r="F162" s="47" t="s">
        <v>143</v>
      </c>
      <c r="G162" s="48">
        <v>406309</v>
      </c>
      <c r="H162" s="49">
        <v>4246</v>
      </c>
      <c r="I162" s="47">
        <v>3891</v>
      </c>
      <c r="J162" s="158"/>
      <c r="K162" s="157"/>
      <c r="L162" s="158">
        <v>10150</v>
      </c>
      <c r="M162" s="157"/>
    </row>
    <row r="163" spans="1:13">
      <c r="A163" s="157">
        <v>9</v>
      </c>
      <c r="B163" s="157" t="s">
        <v>123</v>
      </c>
      <c r="C163" s="157" t="s">
        <v>124</v>
      </c>
      <c r="D163" s="157" t="s">
        <v>153</v>
      </c>
      <c r="E163" s="47" t="s">
        <v>154</v>
      </c>
      <c r="F163" s="47" t="s">
        <v>127</v>
      </c>
      <c r="G163" s="48">
        <v>89582</v>
      </c>
      <c r="H163" s="49">
        <v>3950</v>
      </c>
      <c r="I163" s="47">
        <v>3339</v>
      </c>
      <c r="J163" s="158">
        <v>400</v>
      </c>
      <c r="K163" s="157">
        <v>100</v>
      </c>
      <c r="L163" s="158">
        <v>10150</v>
      </c>
      <c r="M163" s="157">
        <f>I163+I164+I165+I166*2+I167+K163</f>
        <v>10150</v>
      </c>
    </row>
    <row r="164" spans="1:13">
      <c r="A164" s="157"/>
      <c r="B164" s="157"/>
      <c r="C164" s="157"/>
      <c r="D164" s="157" t="s">
        <v>153</v>
      </c>
      <c r="E164" s="47" t="s">
        <v>128</v>
      </c>
      <c r="F164" s="47" t="s">
        <v>129</v>
      </c>
      <c r="G164" s="48" t="s">
        <v>130</v>
      </c>
      <c r="H164" s="49">
        <v>4000</v>
      </c>
      <c r="I164" s="47">
        <v>1800</v>
      </c>
      <c r="J164" s="158"/>
      <c r="K164" s="157"/>
      <c r="L164" s="158">
        <v>10150</v>
      </c>
      <c r="M164" s="157"/>
    </row>
    <row r="165" spans="1:13">
      <c r="A165" s="157"/>
      <c r="B165" s="157"/>
      <c r="C165" s="157"/>
      <c r="D165" s="157" t="s">
        <v>153</v>
      </c>
      <c r="E165" s="47" t="s">
        <v>131</v>
      </c>
      <c r="F165" s="47" t="s">
        <v>132</v>
      </c>
      <c r="G165" s="48">
        <v>253796</v>
      </c>
      <c r="H165" s="49">
        <v>3656</v>
      </c>
      <c r="I165" s="47">
        <v>820</v>
      </c>
      <c r="J165" s="158"/>
      <c r="K165" s="157"/>
      <c r="L165" s="158">
        <v>10150</v>
      </c>
      <c r="M165" s="157"/>
    </row>
    <row r="166" spans="1:13">
      <c r="A166" s="157"/>
      <c r="B166" s="157"/>
      <c r="C166" s="157"/>
      <c r="D166" s="157"/>
      <c r="E166" s="47" t="s">
        <v>10</v>
      </c>
      <c r="F166" s="47" t="s">
        <v>133</v>
      </c>
      <c r="G166" s="48" t="s">
        <v>134</v>
      </c>
      <c r="H166" s="49">
        <v>450</v>
      </c>
      <c r="I166" s="47">
        <v>100</v>
      </c>
      <c r="J166" s="158"/>
      <c r="K166" s="157"/>
      <c r="L166" s="158"/>
      <c r="M166" s="157"/>
    </row>
    <row r="167" spans="1:13">
      <c r="A167" s="157"/>
      <c r="B167" s="157"/>
      <c r="C167" s="157"/>
      <c r="D167" s="157"/>
      <c r="E167" s="47" t="s">
        <v>142</v>
      </c>
      <c r="F167" s="47" t="s">
        <v>143</v>
      </c>
      <c r="G167" s="48">
        <v>406309</v>
      </c>
      <c r="H167" s="49">
        <v>4246</v>
      </c>
      <c r="I167" s="47">
        <v>3891</v>
      </c>
      <c r="J167" s="158"/>
      <c r="K167" s="157"/>
      <c r="L167" s="158">
        <v>10150</v>
      </c>
      <c r="M167" s="157"/>
    </row>
    <row r="168" spans="1:13">
      <c r="A168" s="157">
        <v>10</v>
      </c>
      <c r="B168" s="157" t="s">
        <v>123</v>
      </c>
      <c r="C168" s="157" t="s">
        <v>124</v>
      </c>
      <c r="D168" s="157" t="s">
        <v>155</v>
      </c>
      <c r="E168" s="47" t="s">
        <v>137</v>
      </c>
      <c r="F168" s="47" t="s">
        <v>127</v>
      </c>
      <c r="G168" s="48">
        <v>89545</v>
      </c>
      <c r="H168" s="49">
        <v>3950</v>
      </c>
      <c r="I168" s="47">
        <v>3339</v>
      </c>
      <c r="J168" s="158">
        <v>400</v>
      </c>
      <c r="K168" s="157">
        <v>100</v>
      </c>
      <c r="L168" s="158">
        <v>10150</v>
      </c>
      <c r="M168" s="157">
        <f>I168+I169+I170+I171*2+I172+K168</f>
        <v>10150</v>
      </c>
    </row>
    <row r="169" spans="1:13">
      <c r="A169" s="157"/>
      <c r="B169" s="157"/>
      <c r="C169" s="157"/>
      <c r="D169" s="157" t="s">
        <v>155</v>
      </c>
      <c r="E169" s="47" t="s">
        <v>128</v>
      </c>
      <c r="F169" s="47" t="s">
        <v>129</v>
      </c>
      <c r="G169" s="48" t="s">
        <v>130</v>
      </c>
      <c r="H169" s="49">
        <v>4000</v>
      </c>
      <c r="I169" s="47">
        <v>1800</v>
      </c>
      <c r="J169" s="158"/>
      <c r="K169" s="157"/>
      <c r="L169" s="158">
        <v>10150</v>
      </c>
      <c r="M169" s="157"/>
    </row>
    <row r="170" spans="1:13">
      <c r="A170" s="157"/>
      <c r="B170" s="157"/>
      <c r="C170" s="157"/>
      <c r="D170" s="157" t="s">
        <v>155</v>
      </c>
      <c r="E170" s="47" t="s">
        <v>131</v>
      </c>
      <c r="F170" s="47" t="s">
        <v>132</v>
      </c>
      <c r="G170" s="48">
        <v>253796</v>
      </c>
      <c r="H170" s="49">
        <v>3656</v>
      </c>
      <c r="I170" s="47">
        <v>820</v>
      </c>
      <c r="J170" s="158"/>
      <c r="K170" s="157"/>
      <c r="L170" s="158">
        <v>10150</v>
      </c>
      <c r="M170" s="157"/>
    </row>
    <row r="171" spans="1:13">
      <c r="A171" s="157"/>
      <c r="B171" s="157"/>
      <c r="C171" s="157"/>
      <c r="D171" s="157"/>
      <c r="E171" s="47" t="s">
        <v>10</v>
      </c>
      <c r="F171" s="47" t="s">
        <v>133</v>
      </c>
      <c r="G171" s="48" t="s">
        <v>134</v>
      </c>
      <c r="H171" s="49">
        <v>450</v>
      </c>
      <c r="I171" s="47">
        <v>100</v>
      </c>
      <c r="J171" s="158"/>
      <c r="K171" s="157"/>
      <c r="L171" s="158"/>
      <c r="M171" s="157"/>
    </row>
    <row r="172" spans="1:13">
      <c r="A172" s="157"/>
      <c r="B172" s="157"/>
      <c r="C172" s="157"/>
      <c r="D172" s="157"/>
      <c r="E172" s="47" t="s">
        <v>142</v>
      </c>
      <c r="F172" s="47" t="s">
        <v>143</v>
      </c>
      <c r="G172" s="48">
        <v>406309</v>
      </c>
      <c r="H172" s="49">
        <v>4246</v>
      </c>
      <c r="I172" s="47">
        <v>3891</v>
      </c>
      <c r="J172" s="158"/>
      <c r="K172" s="157"/>
      <c r="L172" s="158">
        <v>10150</v>
      </c>
      <c r="M172" s="157"/>
    </row>
    <row r="173" spans="1:13">
      <c r="A173" s="157">
        <v>11</v>
      </c>
      <c r="B173" s="157" t="s">
        <v>123</v>
      </c>
      <c r="C173" s="157" t="s">
        <v>124</v>
      </c>
      <c r="D173" s="157" t="s">
        <v>156</v>
      </c>
      <c r="E173" s="47" t="s">
        <v>139</v>
      </c>
      <c r="F173" s="47" t="s">
        <v>140</v>
      </c>
      <c r="G173" s="48" t="s">
        <v>141</v>
      </c>
      <c r="H173" s="49">
        <v>3950</v>
      </c>
      <c r="I173" s="47">
        <v>3339</v>
      </c>
      <c r="J173" s="158">
        <v>400</v>
      </c>
      <c r="K173" s="157">
        <v>100</v>
      </c>
      <c r="L173" s="158">
        <v>10150</v>
      </c>
      <c r="M173" s="157">
        <f>I173+I174+I175+I176*2+I177+K173</f>
        <v>10150</v>
      </c>
    </row>
    <row r="174" spans="1:13">
      <c r="A174" s="157"/>
      <c r="B174" s="157"/>
      <c r="C174" s="157"/>
      <c r="D174" s="157" t="s">
        <v>156</v>
      </c>
      <c r="E174" s="47" t="s">
        <v>128</v>
      </c>
      <c r="F174" s="47" t="s">
        <v>129</v>
      </c>
      <c r="G174" s="48" t="s">
        <v>130</v>
      </c>
      <c r="H174" s="49">
        <v>4000</v>
      </c>
      <c r="I174" s="47">
        <v>1800</v>
      </c>
      <c r="J174" s="158"/>
      <c r="K174" s="157"/>
      <c r="L174" s="158">
        <v>10150</v>
      </c>
      <c r="M174" s="157"/>
    </row>
    <row r="175" spans="1:13">
      <c r="A175" s="157"/>
      <c r="B175" s="157"/>
      <c r="C175" s="157"/>
      <c r="D175" s="157" t="s">
        <v>156</v>
      </c>
      <c r="E175" s="47" t="s">
        <v>131</v>
      </c>
      <c r="F175" s="47" t="s">
        <v>132</v>
      </c>
      <c r="G175" s="48">
        <v>253796</v>
      </c>
      <c r="H175" s="49">
        <v>3656</v>
      </c>
      <c r="I175" s="47">
        <v>820</v>
      </c>
      <c r="J175" s="158"/>
      <c r="K175" s="157"/>
      <c r="L175" s="158">
        <v>10150</v>
      </c>
      <c r="M175" s="157"/>
    </row>
    <row r="176" spans="1:13">
      <c r="A176" s="157"/>
      <c r="B176" s="157"/>
      <c r="C176" s="157"/>
      <c r="D176" s="157"/>
      <c r="E176" s="47" t="s">
        <v>10</v>
      </c>
      <c r="F176" s="47" t="s">
        <v>133</v>
      </c>
      <c r="G176" s="48" t="s">
        <v>134</v>
      </c>
      <c r="H176" s="49">
        <v>450</v>
      </c>
      <c r="I176" s="47">
        <v>100</v>
      </c>
      <c r="J176" s="158"/>
      <c r="K176" s="157"/>
      <c r="L176" s="158"/>
      <c r="M176" s="157"/>
    </row>
    <row r="177" spans="1:13">
      <c r="A177" s="157"/>
      <c r="B177" s="157"/>
      <c r="C177" s="157"/>
      <c r="D177" s="157"/>
      <c r="E177" s="47" t="s">
        <v>157</v>
      </c>
      <c r="F177" s="47" t="s">
        <v>143</v>
      </c>
      <c r="G177" s="48">
        <v>406339</v>
      </c>
      <c r="H177" s="49">
        <v>4246</v>
      </c>
      <c r="I177" s="47">
        <v>3891</v>
      </c>
      <c r="J177" s="158"/>
      <c r="K177" s="157"/>
      <c r="L177" s="158">
        <v>10150</v>
      </c>
      <c r="M177" s="157"/>
    </row>
    <row r="178" spans="1:13">
      <c r="A178" s="157">
        <v>12</v>
      </c>
      <c r="B178" s="157" t="s">
        <v>123</v>
      </c>
      <c r="C178" s="157" t="s">
        <v>124</v>
      </c>
      <c r="D178" s="157" t="s">
        <v>158</v>
      </c>
      <c r="E178" s="47" t="s">
        <v>145</v>
      </c>
      <c r="F178" s="47" t="s">
        <v>140</v>
      </c>
      <c r="G178" s="48">
        <v>253872</v>
      </c>
      <c r="H178" s="49">
        <v>3950</v>
      </c>
      <c r="I178" s="47">
        <v>3339</v>
      </c>
      <c r="J178" s="158">
        <v>400</v>
      </c>
      <c r="K178" s="157">
        <v>100</v>
      </c>
      <c r="L178" s="158">
        <v>10150</v>
      </c>
      <c r="M178" s="157">
        <f>I178+I179+I180+I181*2+I182+K178</f>
        <v>10150</v>
      </c>
    </row>
    <row r="179" spans="1:13">
      <c r="A179" s="157"/>
      <c r="B179" s="157"/>
      <c r="C179" s="157"/>
      <c r="D179" s="157" t="s">
        <v>158</v>
      </c>
      <c r="E179" s="47" t="s">
        <v>128</v>
      </c>
      <c r="F179" s="47" t="s">
        <v>129</v>
      </c>
      <c r="G179" s="48" t="s">
        <v>130</v>
      </c>
      <c r="H179" s="49">
        <v>4000</v>
      </c>
      <c r="I179" s="47">
        <v>1800</v>
      </c>
      <c r="J179" s="158"/>
      <c r="K179" s="157"/>
      <c r="L179" s="158">
        <v>10150</v>
      </c>
      <c r="M179" s="157"/>
    </row>
    <row r="180" spans="1:13">
      <c r="A180" s="157"/>
      <c r="B180" s="157"/>
      <c r="C180" s="157"/>
      <c r="D180" s="157" t="s">
        <v>158</v>
      </c>
      <c r="E180" s="47" t="s">
        <v>131</v>
      </c>
      <c r="F180" s="47" t="s">
        <v>132</v>
      </c>
      <c r="G180" s="48">
        <v>253796</v>
      </c>
      <c r="H180" s="49">
        <v>3656</v>
      </c>
      <c r="I180" s="47">
        <v>820</v>
      </c>
      <c r="J180" s="158"/>
      <c r="K180" s="157"/>
      <c r="L180" s="158">
        <v>10150</v>
      </c>
      <c r="M180" s="157"/>
    </row>
    <row r="181" spans="1:13">
      <c r="A181" s="157"/>
      <c r="B181" s="157"/>
      <c r="C181" s="157"/>
      <c r="D181" s="157"/>
      <c r="E181" s="47" t="s">
        <v>10</v>
      </c>
      <c r="F181" s="47" t="s">
        <v>133</v>
      </c>
      <c r="G181" s="48" t="s">
        <v>134</v>
      </c>
      <c r="H181" s="49">
        <v>450</v>
      </c>
      <c r="I181" s="47">
        <v>100</v>
      </c>
      <c r="J181" s="158"/>
      <c r="K181" s="157"/>
      <c r="L181" s="158"/>
      <c r="M181" s="157"/>
    </row>
    <row r="182" spans="1:13">
      <c r="A182" s="157"/>
      <c r="B182" s="157"/>
      <c r="C182" s="157"/>
      <c r="D182" s="157"/>
      <c r="E182" s="47" t="s">
        <v>157</v>
      </c>
      <c r="F182" s="47" t="s">
        <v>143</v>
      </c>
      <c r="G182" s="48">
        <v>406339</v>
      </c>
      <c r="H182" s="49">
        <v>4246</v>
      </c>
      <c r="I182" s="47">
        <v>3891</v>
      </c>
      <c r="J182" s="158"/>
      <c r="K182" s="157"/>
      <c r="L182" s="158">
        <v>10150</v>
      </c>
      <c r="M182" s="157"/>
    </row>
    <row r="183" spans="1:13">
      <c r="A183" s="157">
        <v>13</v>
      </c>
      <c r="B183" s="157" t="s">
        <v>123</v>
      </c>
      <c r="C183" s="157" t="s">
        <v>124</v>
      </c>
      <c r="D183" s="157" t="s">
        <v>159</v>
      </c>
      <c r="E183" s="47" t="s">
        <v>147</v>
      </c>
      <c r="F183" s="47" t="s">
        <v>140</v>
      </c>
      <c r="G183" s="48">
        <v>55207</v>
      </c>
      <c r="H183" s="49">
        <v>3950</v>
      </c>
      <c r="I183" s="47">
        <v>3339</v>
      </c>
      <c r="J183" s="158">
        <v>400</v>
      </c>
      <c r="K183" s="157">
        <v>100</v>
      </c>
      <c r="L183" s="158">
        <v>10150</v>
      </c>
      <c r="M183" s="157">
        <f>I183+I184+I185+I186*2+I187+K183</f>
        <v>10150</v>
      </c>
    </row>
    <row r="184" spans="1:13">
      <c r="A184" s="157"/>
      <c r="B184" s="157"/>
      <c r="C184" s="157"/>
      <c r="D184" s="157" t="s">
        <v>159</v>
      </c>
      <c r="E184" s="47" t="s">
        <v>128</v>
      </c>
      <c r="F184" s="47" t="s">
        <v>129</v>
      </c>
      <c r="G184" s="48" t="s">
        <v>130</v>
      </c>
      <c r="H184" s="49">
        <v>4000</v>
      </c>
      <c r="I184" s="47">
        <v>1800</v>
      </c>
      <c r="J184" s="158"/>
      <c r="K184" s="157"/>
      <c r="L184" s="158">
        <v>10150</v>
      </c>
      <c r="M184" s="157"/>
    </row>
    <row r="185" spans="1:13">
      <c r="A185" s="157"/>
      <c r="B185" s="157"/>
      <c r="C185" s="157"/>
      <c r="D185" s="157" t="s">
        <v>159</v>
      </c>
      <c r="E185" s="47" t="s">
        <v>131</v>
      </c>
      <c r="F185" s="47" t="s">
        <v>132</v>
      </c>
      <c r="G185" s="48">
        <v>253796</v>
      </c>
      <c r="H185" s="49">
        <v>3656</v>
      </c>
      <c r="I185" s="47">
        <v>820</v>
      </c>
      <c r="J185" s="158"/>
      <c r="K185" s="157"/>
      <c r="L185" s="158">
        <v>10150</v>
      </c>
      <c r="M185" s="157"/>
    </row>
    <row r="186" spans="1:13">
      <c r="A186" s="157"/>
      <c r="B186" s="157"/>
      <c r="C186" s="157"/>
      <c r="D186" s="157"/>
      <c r="E186" s="47" t="s">
        <v>10</v>
      </c>
      <c r="F186" s="47" t="s">
        <v>133</v>
      </c>
      <c r="G186" s="48" t="s">
        <v>134</v>
      </c>
      <c r="H186" s="49">
        <v>450</v>
      </c>
      <c r="I186" s="47">
        <v>100</v>
      </c>
      <c r="J186" s="158"/>
      <c r="K186" s="157"/>
      <c r="L186" s="158"/>
      <c r="M186" s="157"/>
    </row>
    <row r="187" spans="1:13">
      <c r="A187" s="157"/>
      <c r="B187" s="157"/>
      <c r="C187" s="157"/>
      <c r="D187" s="157"/>
      <c r="E187" s="47" t="s">
        <v>157</v>
      </c>
      <c r="F187" s="47" t="s">
        <v>143</v>
      </c>
      <c r="G187" s="48">
        <v>406339</v>
      </c>
      <c r="H187" s="49">
        <v>4246</v>
      </c>
      <c r="I187" s="47">
        <v>3891</v>
      </c>
      <c r="J187" s="158"/>
      <c r="K187" s="157"/>
      <c r="L187" s="158">
        <v>10150</v>
      </c>
      <c r="M187" s="157"/>
    </row>
    <row r="188" spans="1:13">
      <c r="A188" s="157">
        <v>14</v>
      </c>
      <c r="B188" s="157" t="s">
        <v>123</v>
      </c>
      <c r="C188" s="157" t="s">
        <v>124</v>
      </c>
      <c r="D188" s="157" t="s">
        <v>160</v>
      </c>
      <c r="E188" s="47" t="s">
        <v>149</v>
      </c>
      <c r="F188" s="47" t="s">
        <v>132</v>
      </c>
      <c r="G188" s="48">
        <v>253784</v>
      </c>
      <c r="H188" s="49">
        <v>3950</v>
      </c>
      <c r="I188" s="47">
        <v>3339</v>
      </c>
      <c r="J188" s="158">
        <v>400</v>
      </c>
      <c r="K188" s="157">
        <v>100</v>
      </c>
      <c r="L188" s="158">
        <v>10150</v>
      </c>
      <c r="M188" s="157">
        <f>I188+I189+I190+I191*2+I192+K188</f>
        <v>10150</v>
      </c>
    </row>
    <row r="189" spans="1:13">
      <c r="A189" s="157"/>
      <c r="B189" s="157"/>
      <c r="C189" s="157"/>
      <c r="D189" s="157" t="s">
        <v>160</v>
      </c>
      <c r="E189" s="47" t="s">
        <v>128</v>
      </c>
      <c r="F189" s="47" t="s">
        <v>129</v>
      </c>
      <c r="G189" s="48" t="s">
        <v>130</v>
      </c>
      <c r="H189" s="49">
        <v>4000</v>
      </c>
      <c r="I189" s="47">
        <v>1800</v>
      </c>
      <c r="J189" s="158"/>
      <c r="K189" s="157"/>
      <c r="L189" s="158">
        <v>10150</v>
      </c>
      <c r="M189" s="157"/>
    </row>
    <row r="190" spans="1:13">
      <c r="A190" s="157"/>
      <c r="B190" s="157"/>
      <c r="C190" s="157"/>
      <c r="D190" s="157" t="s">
        <v>160</v>
      </c>
      <c r="E190" s="47" t="s">
        <v>131</v>
      </c>
      <c r="F190" s="47" t="s">
        <v>132</v>
      </c>
      <c r="G190" s="48">
        <v>253796</v>
      </c>
      <c r="H190" s="49">
        <v>3656</v>
      </c>
      <c r="I190" s="47">
        <v>820</v>
      </c>
      <c r="J190" s="158"/>
      <c r="K190" s="157"/>
      <c r="L190" s="158">
        <v>10150</v>
      </c>
      <c r="M190" s="157"/>
    </row>
    <row r="191" spans="1:13">
      <c r="A191" s="157"/>
      <c r="B191" s="157"/>
      <c r="C191" s="157"/>
      <c r="D191" s="157"/>
      <c r="E191" s="47" t="s">
        <v>10</v>
      </c>
      <c r="F191" s="47" t="s">
        <v>133</v>
      </c>
      <c r="G191" s="48" t="s">
        <v>134</v>
      </c>
      <c r="H191" s="49">
        <v>450</v>
      </c>
      <c r="I191" s="47">
        <v>100</v>
      </c>
      <c r="J191" s="158"/>
      <c r="K191" s="157"/>
      <c r="L191" s="158"/>
      <c r="M191" s="157"/>
    </row>
    <row r="192" spans="1:13">
      <c r="A192" s="157"/>
      <c r="B192" s="157"/>
      <c r="C192" s="157"/>
      <c r="D192" s="157"/>
      <c r="E192" s="47" t="s">
        <v>157</v>
      </c>
      <c r="F192" s="47" t="s">
        <v>143</v>
      </c>
      <c r="G192" s="48">
        <v>406339</v>
      </c>
      <c r="H192" s="49">
        <v>4246</v>
      </c>
      <c r="I192" s="47">
        <v>3891</v>
      </c>
      <c r="J192" s="158"/>
      <c r="K192" s="157"/>
      <c r="L192" s="158">
        <v>10150</v>
      </c>
      <c r="M192" s="157"/>
    </row>
    <row r="193" spans="1:13">
      <c r="A193" s="157">
        <v>15</v>
      </c>
      <c r="B193" s="157" t="s">
        <v>123</v>
      </c>
      <c r="C193" s="157" t="s">
        <v>124</v>
      </c>
      <c r="D193" s="157" t="s">
        <v>161</v>
      </c>
      <c r="E193" s="47" t="s">
        <v>151</v>
      </c>
      <c r="F193" s="47" t="s">
        <v>132</v>
      </c>
      <c r="G193" s="48">
        <v>253788</v>
      </c>
      <c r="H193" s="49">
        <v>3950</v>
      </c>
      <c r="I193" s="47">
        <v>3339</v>
      </c>
      <c r="J193" s="158">
        <v>400</v>
      </c>
      <c r="K193" s="157">
        <v>100</v>
      </c>
      <c r="L193" s="158">
        <v>10150</v>
      </c>
      <c r="M193" s="157">
        <f>I193+I194+I195+I196*2+I197+K193</f>
        <v>10150</v>
      </c>
    </row>
    <row r="194" spans="1:13">
      <c r="A194" s="157"/>
      <c r="B194" s="157"/>
      <c r="C194" s="157"/>
      <c r="D194" s="157" t="s">
        <v>161</v>
      </c>
      <c r="E194" s="47" t="s">
        <v>128</v>
      </c>
      <c r="F194" s="47" t="s">
        <v>129</v>
      </c>
      <c r="G194" s="48" t="s">
        <v>130</v>
      </c>
      <c r="H194" s="49">
        <v>4000</v>
      </c>
      <c r="I194" s="47">
        <v>1800</v>
      </c>
      <c r="J194" s="158"/>
      <c r="K194" s="157"/>
      <c r="L194" s="158">
        <v>10150</v>
      </c>
      <c r="M194" s="157"/>
    </row>
    <row r="195" spans="1:13">
      <c r="A195" s="157"/>
      <c r="B195" s="157"/>
      <c r="C195" s="157"/>
      <c r="D195" s="157" t="s">
        <v>161</v>
      </c>
      <c r="E195" s="47" t="s">
        <v>131</v>
      </c>
      <c r="F195" s="47" t="s">
        <v>132</v>
      </c>
      <c r="G195" s="48">
        <v>253796</v>
      </c>
      <c r="H195" s="49">
        <v>3656</v>
      </c>
      <c r="I195" s="47">
        <v>820</v>
      </c>
      <c r="J195" s="158"/>
      <c r="K195" s="157"/>
      <c r="L195" s="158">
        <v>10150</v>
      </c>
      <c r="M195" s="157"/>
    </row>
    <row r="196" spans="1:13">
      <c r="A196" s="157"/>
      <c r="B196" s="157"/>
      <c r="C196" s="157"/>
      <c r="D196" s="157"/>
      <c r="E196" s="47" t="s">
        <v>10</v>
      </c>
      <c r="F196" s="47" t="s">
        <v>133</v>
      </c>
      <c r="G196" s="48" t="s">
        <v>134</v>
      </c>
      <c r="H196" s="49">
        <v>450</v>
      </c>
      <c r="I196" s="47">
        <v>100</v>
      </c>
      <c r="J196" s="158"/>
      <c r="K196" s="157"/>
      <c r="L196" s="158"/>
      <c r="M196" s="157"/>
    </row>
    <row r="197" spans="1:13">
      <c r="A197" s="157"/>
      <c r="B197" s="157"/>
      <c r="C197" s="157"/>
      <c r="D197" s="157"/>
      <c r="E197" s="47" t="s">
        <v>157</v>
      </c>
      <c r="F197" s="47" t="s">
        <v>143</v>
      </c>
      <c r="G197" s="48">
        <v>406339</v>
      </c>
      <c r="H197" s="49">
        <v>4246</v>
      </c>
      <c r="I197" s="47">
        <v>3891</v>
      </c>
      <c r="J197" s="158"/>
      <c r="K197" s="157"/>
      <c r="L197" s="158">
        <v>10150</v>
      </c>
      <c r="M197" s="157"/>
    </row>
    <row r="198" spans="1:13">
      <c r="A198" s="157">
        <v>16</v>
      </c>
      <c r="B198" s="157" t="s">
        <v>123</v>
      </c>
      <c r="C198" s="157" t="s">
        <v>124</v>
      </c>
      <c r="D198" s="157" t="s">
        <v>162</v>
      </c>
      <c r="E198" s="47" t="s">
        <v>126</v>
      </c>
      <c r="F198" s="47" t="s">
        <v>127</v>
      </c>
      <c r="G198" s="48">
        <v>89561</v>
      </c>
      <c r="H198" s="49">
        <v>3950</v>
      </c>
      <c r="I198" s="47">
        <v>3339</v>
      </c>
      <c r="J198" s="158">
        <v>400</v>
      </c>
      <c r="K198" s="157">
        <v>100</v>
      </c>
      <c r="L198" s="158">
        <v>10150</v>
      </c>
      <c r="M198" s="157">
        <f>I198+I199+I200+I201*2+I202+K198</f>
        <v>10150</v>
      </c>
    </row>
    <row r="199" spans="1:13">
      <c r="A199" s="157"/>
      <c r="B199" s="157"/>
      <c r="C199" s="157"/>
      <c r="D199" s="157" t="s">
        <v>162</v>
      </c>
      <c r="E199" s="47" t="s">
        <v>128</v>
      </c>
      <c r="F199" s="47" t="s">
        <v>129</v>
      </c>
      <c r="G199" s="48" t="s">
        <v>130</v>
      </c>
      <c r="H199" s="49">
        <v>4000</v>
      </c>
      <c r="I199" s="47">
        <v>1800</v>
      </c>
      <c r="J199" s="158"/>
      <c r="K199" s="157"/>
      <c r="L199" s="158">
        <v>10150</v>
      </c>
      <c r="M199" s="157"/>
    </row>
    <row r="200" spans="1:13">
      <c r="A200" s="157"/>
      <c r="B200" s="157"/>
      <c r="C200" s="157"/>
      <c r="D200" s="157" t="s">
        <v>162</v>
      </c>
      <c r="E200" s="47" t="s">
        <v>131</v>
      </c>
      <c r="F200" s="47" t="s">
        <v>132</v>
      </c>
      <c r="G200" s="48">
        <v>253796</v>
      </c>
      <c r="H200" s="49">
        <v>3656</v>
      </c>
      <c r="I200" s="47">
        <v>820</v>
      </c>
      <c r="J200" s="158"/>
      <c r="K200" s="157"/>
      <c r="L200" s="158">
        <v>10150</v>
      </c>
      <c r="M200" s="157"/>
    </row>
    <row r="201" spans="1:13">
      <c r="A201" s="157"/>
      <c r="B201" s="157"/>
      <c r="C201" s="157"/>
      <c r="D201" s="157"/>
      <c r="E201" s="47" t="s">
        <v>10</v>
      </c>
      <c r="F201" s="47" t="s">
        <v>133</v>
      </c>
      <c r="G201" s="48" t="s">
        <v>134</v>
      </c>
      <c r="H201" s="49">
        <v>450</v>
      </c>
      <c r="I201" s="47">
        <v>100</v>
      </c>
      <c r="J201" s="158"/>
      <c r="K201" s="157"/>
      <c r="L201" s="158"/>
      <c r="M201" s="157"/>
    </row>
    <row r="202" spans="1:13">
      <c r="A202" s="157"/>
      <c r="B202" s="157"/>
      <c r="C202" s="157"/>
      <c r="D202" s="157"/>
      <c r="E202" s="47" t="s">
        <v>157</v>
      </c>
      <c r="F202" s="47" t="s">
        <v>143</v>
      </c>
      <c r="G202" s="48">
        <v>406339</v>
      </c>
      <c r="H202" s="49">
        <v>4246</v>
      </c>
      <c r="I202" s="47">
        <v>3891</v>
      </c>
      <c r="J202" s="158"/>
      <c r="K202" s="157"/>
      <c r="L202" s="158">
        <v>10150</v>
      </c>
      <c r="M202" s="157"/>
    </row>
    <row r="203" spans="1:13">
      <c r="A203" s="157">
        <v>17</v>
      </c>
      <c r="B203" s="157" t="s">
        <v>123</v>
      </c>
      <c r="C203" s="157" t="s">
        <v>124</v>
      </c>
      <c r="D203" s="157" t="s">
        <v>163</v>
      </c>
      <c r="E203" s="47" t="s">
        <v>154</v>
      </c>
      <c r="F203" s="47" t="s">
        <v>127</v>
      </c>
      <c r="G203" s="48">
        <v>89582</v>
      </c>
      <c r="H203" s="49">
        <v>3950</v>
      </c>
      <c r="I203" s="47">
        <v>3339</v>
      </c>
      <c r="J203" s="158">
        <v>400</v>
      </c>
      <c r="K203" s="157">
        <v>100</v>
      </c>
      <c r="L203" s="158">
        <v>10150</v>
      </c>
      <c r="M203" s="157">
        <f>I203+I204+I205+I206*2+I207+K203</f>
        <v>10150</v>
      </c>
    </row>
    <row r="204" spans="1:13">
      <c r="A204" s="157"/>
      <c r="B204" s="157"/>
      <c r="C204" s="157"/>
      <c r="D204" s="157" t="s">
        <v>163</v>
      </c>
      <c r="E204" s="47" t="s">
        <v>128</v>
      </c>
      <c r="F204" s="47" t="s">
        <v>129</v>
      </c>
      <c r="G204" s="48" t="s">
        <v>130</v>
      </c>
      <c r="H204" s="49">
        <v>4000</v>
      </c>
      <c r="I204" s="47">
        <v>1800</v>
      </c>
      <c r="J204" s="158"/>
      <c r="K204" s="157"/>
      <c r="L204" s="158">
        <v>10150</v>
      </c>
      <c r="M204" s="157"/>
    </row>
    <row r="205" spans="1:13">
      <c r="A205" s="157"/>
      <c r="B205" s="157"/>
      <c r="C205" s="157"/>
      <c r="D205" s="157" t="s">
        <v>163</v>
      </c>
      <c r="E205" s="47" t="s">
        <v>131</v>
      </c>
      <c r="F205" s="47" t="s">
        <v>132</v>
      </c>
      <c r="G205" s="48">
        <v>253796</v>
      </c>
      <c r="H205" s="49">
        <v>3656</v>
      </c>
      <c r="I205" s="47">
        <v>820</v>
      </c>
      <c r="J205" s="158"/>
      <c r="K205" s="157"/>
      <c r="L205" s="158">
        <v>10150</v>
      </c>
      <c r="M205" s="157"/>
    </row>
    <row r="206" spans="1:13">
      <c r="A206" s="157"/>
      <c r="B206" s="157"/>
      <c r="C206" s="157"/>
      <c r="D206" s="157"/>
      <c r="E206" s="47" t="s">
        <v>10</v>
      </c>
      <c r="F206" s="47" t="s">
        <v>133</v>
      </c>
      <c r="G206" s="48" t="s">
        <v>134</v>
      </c>
      <c r="H206" s="49">
        <v>450</v>
      </c>
      <c r="I206" s="47">
        <v>100</v>
      </c>
      <c r="J206" s="158"/>
      <c r="K206" s="157"/>
      <c r="L206" s="158"/>
      <c r="M206" s="157"/>
    </row>
    <row r="207" spans="1:13">
      <c r="A207" s="157"/>
      <c r="B207" s="157"/>
      <c r="C207" s="157"/>
      <c r="D207" s="157"/>
      <c r="E207" s="47" t="s">
        <v>157</v>
      </c>
      <c r="F207" s="47" t="s">
        <v>143</v>
      </c>
      <c r="G207" s="48">
        <v>406339</v>
      </c>
      <c r="H207" s="49">
        <v>4246</v>
      </c>
      <c r="I207" s="47">
        <v>3891</v>
      </c>
      <c r="J207" s="158"/>
      <c r="K207" s="157"/>
      <c r="L207" s="158">
        <v>10150</v>
      </c>
      <c r="M207" s="157"/>
    </row>
    <row r="208" spans="1:13">
      <c r="A208" s="157">
        <v>18</v>
      </c>
      <c r="B208" s="157" t="s">
        <v>123</v>
      </c>
      <c r="C208" s="157" t="s">
        <v>124</v>
      </c>
      <c r="D208" s="157" t="s">
        <v>164</v>
      </c>
      <c r="E208" s="47" t="s">
        <v>137</v>
      </c>
      <c r="F208" s="47" t="s">
        <v>127</v>
      </c>
      <c r="G208" s="48">
        <v>89545</v>
      </c>
      <c r="H208" s="49">
        <v>3950</v>
      </c>
      <c r="I208" s="47">
        <v>3339</v>
      </c>
      <c r="J208" s="158">
        <v>400</v>
      </c>
      <c r="K208" s="157">
        <v>100</v>
      </c>
      <c r="L208" s="158">
        <v>10150</v>
      </c>
      <c r="M208" s="157">
        <f>I208+I209+I210+I211*2+I212+K208</f>
        <v>10150</v>
      </c>
    </row>
    <row r="209" spans="1:13">
      <c r="A209" s="157"/>
      <c r="B209" s="157"/>
      <c r="C209" s="157"/>
      <c r="D209" s="157" t="s">
        <v>164</v>
      </c>
      <c r="E209" s="47" t="s">
        <v>128</v>
      </c>
      <c r="F209" s="47" t="s">
        <v>129</v>
      </c>
      <c r="G209" s="48" t="s">
        <v>130</v>
      </c>
      <c r="H209" s="49">
        <v>4000</v>
      </c>
      <c r="I209" s="47">
        <v>1800</v>
      </c>
      <c r="J209" s="158"/>
      <c r="K209" s="157"/>
      <c r="L209" s="158">
        <v>10150</v>
      </c>
      <c r="M209" s="157"/>
    </row>
    <row r="210" spans="1:13">
      <c r="A210" s="157"/>
      <c r="B210" s="157"/>
      <c r="C210" s="157"/>
      <c r="D210" s="157" t="s">
        <v>164</v>
      </c>
      <c r="E210" s="47" t="s">
        <v>131</v>
      </c>
      <c r="F210" s="47" t="s">
        <v>132</v>
      </c>
      <c r="G210" s="48">
        <v>253796</v>
      </c>
      <c r="H210" s="49">
        <v>3656</v>
      </c>
      <c r="I210" s="47">
        <v>820</v>
      </c>
      <c r="J210" s="158"/>
      <c r="K210" s="157"/>
      <c r="L210" s="158">
        <v>10150</v>
      </c>
      <c r="M210" s="157"/>
    </row>
    <row r="211" spans="1:13">
      <c r="A211" s="157"/>
      <c r="B211" s="157"/>
      <c r="C211" s="157"/>
      <c r="D211" s="157"/>
      <c r="E211" s="47" t="s">
        <v>10</v>
      </c>
      <c r="F211" s="47" t="s">
        <v>133</v>
      </c>
      <c r="G211" s="48" t="s">
        <v>134</v>
      </c>
      <c r="H211" s="49">
        <v>450</v>
      </c>
      <c r="I211" s="47">
        <v>100</v>
      </c>
      <c r="J211" s="158"/>
      <c r="K211" s="157"/>
      <c r="L211" s="158"/>
      <c r="M211" s="157"/>
    </row>
    <row r="212" spans="1:13">
      <c r="A212" s="157"/>
      <c r="B212" s="157"/>
      <c r="C212" s="157"/>
      <c r="D212" s="157"/>
      <c r="E212" s="47" t="s">
        <v>157</v>
      </c>
      <c r="F212" s="47" t="s">
        <v>143</v>
      </c>
      <c r="G212" s="48">
        <v>406339</v>
      </c>
      <c r="H212" s="49">
        <v>4246</v>
      </c>
      <c r="I212" s="47">
        <v>3891</v>
      </c>
      <c r="J212" s="158"/>
      <c r="K212" s="157"/>
      <c r="L212" s="158">
        <v>10150</v>
      </c>
      <c r="M212" s="157"/>
    </row>
    <row r="213" spans="1:13">
      <c r="A213" s="157">
        <v>19</v>
      </c>
      <c r="B213" s="157" t="s">
        <v>123</v>
      </c>
      <c r="C213" s="157" t="s">
        <v>124</v>
      </c>
      <c r="D213" s="157" t="s">
        <v>165</v>
      </c>
      <c r="E213" s="47" t="s">
        <v>149</v>
      </c>
      <c r="F213" s="47" t="s">
        <v>132</v>
      </c>
      <c r="G213" s="48">
        <v>253784</v>
      </c>
      <c r="H213" s="49">
        <v>3950</v>
      </c>
      <c r="I213" s="47">
        <v>3339</v>
      </c>
      <c r="J213" s="158">
        <v>400</v>
      </c>
      <c r="K213" s="157">
        <v>100</v>
      </c>
      <c r="L213" s="158">
        <v>10150</v>
      </c>
      <c r="M213" s="157">
        <f>I213+I214+I215+I216*2+I217+K213</f>
        <v>6859</v>
      </c>
    </row>
    <row r="214" spans="1:13">
      <c r="A214" s="157"/>
      <c r="B214" s="157"/>
      <c r="C214" s="157"/>
      <c r="D214" s="157" t="s">
        <v>165</v>
      </c>
      <c r="E214" s="47" t="s">
        <v>128</v>
      </c>
      <c r="F214" s="47" t="s">
        <v>129</v>
      </c>
      <c r="G214" s="48" t="s">
        <v>130</v>
      </c>
      <c r="H214" s="49">
        <v>4000</v>
      </c>
      <c r="I214" s="47">
        <v>1800</v>
      </c>
      <c r="J214" s="158"/>
      <c r="K214" s="157"/>
      <c r="L214" s="158">
        <v>10150</v>
      </c>
      <c r="M214" s="157"/>
    </row>
    <row r="215" spans="1:13">
      <c r="A215" s="157"/>
      <c r="B215" s="157"/>
      <c r="C215" s="157"/>
      <c r="D215" s="157" t="s">
        <v>165</v>
      </c>
      <c r="E215" s="47" t="s">
        <v>166</v>
      </c>
      <c r="F215" s="47" t="s">
        <v>127</v>
      </c>
      <c r="G215" s="48">
        <v>89470</v>
      </c>
      <c r="H215" s="49">
        <v>3656</v>
      </c>
      <c r="I215" s="47">
        <v>820</v>
      </c>
      <c r="J215" s="158"/>
      <c r="K215" s="157"/>
      <c r="L215" s="158">
        <v>10150</v>
      </c>
      <c r="M215" s="157"/>
    </row>
    <row r="216" spans="1:13">
      <c r="A216" s="157"/>
      <c r="B216" s="157"/>
      <c r="C216" s="157"/>
      <c r="D216" s="157"/>
      <c r="E216" s="47" t="s">
        <v>10</v>
      </c>
      <c r="F216" s="47" t="s">
        <v>133</v>
      </c>
      <c r="G216" s="48" t="s">
        <v>134</v>
      </c>
      <c r="H216" s="49">
        <v>450</v>
      </c>
      <c r="I216" s="47">
        <v>100</v>
      </c>
      <c r="J216" s="158"/>
      <c r="K216" s="157"/>
      <c r="L216" s="158"/>
      <c r="M216" s="157"/>
    </row>
    <row r="217" spans="1:13">
      <c r="A217" s="157"/>
      <c r="B217" s="157"/>
      <c r="C217" s="157"/>
      <c r="D217" s="157" t="s">
        <v>165</v>
      </c>
      <c r="E217" s="47" t="s">
        <v>21</v>
      </c>
      <c r="F217" s="47" t="s">
        <v>127</v>
      </c>
      <c r="G217" s="48">
        <v>89452</v>
      </c>
      <c r="H217" s="49">
        <v>4246</v>
      </c>
      <c r="I217" s="47">
        <v>600</v>
      </c>
      <c r="J217" s="158"/>
      <c r="K217" s="157"/>
      <c r="L217" s="158">
        <v>10150</v>
      </c>
      <c r="M217" s="157"/>
    </row>
    <row r="218" spans="1:13">
      <c r="A218" s="157">
        <v>20</v>
      </c>
      <c r="B218" s="157" t="s">
        <v>123</v>
      </c>
      <c r="C218" s="157" t="s">
        <v>124</v>
      </c>
      <c r="D218" s="157" t="s">
        <v>167</v>
      </c>
      <c r="E218" s="47" t="s">
        <v>151</v>
      </c>
      <c r="F218" s="47" t="s">
        <v>132</v>
      </c>
      <c r="G218" s="48">
        <v>253788</v>
      </c>
      <c r="H218" s="49">
        <v>3950</v>
      </c>
      <c r="I218" s="47">
        <v>3339</v>
      </c>
      <c r="J218" s="158">
        <v>400</v>
      </c>
      <c r="K218" s="157">
        <v>100</v>
      </c>
      <c r="L218" s="158">
        <v>10150</v>
      </c>
      <c r="M218" s="157">
        <f>I218+I219+I220+I221*2+I222+K218</f>
        <v>6859</v>
      </c>
    </row>
    <row r="219" spans="1:13">
      <c r="A219" s="157"/>
      <c r="B219" s="157"/>
      <c r="C219" s="157"/>
      <c r="D219" s="157" t="s">
        <v>167</v>
      </c>
      <c r="E219" s="47" t="s">
        <v>128</v>
      </c>
      <c r="F219" s="47" t="s">
        <v>129</v>
      </c>
      <c r="G219" s="48" t="s">
        <v>130</v>
      </c>
      <c r="H219" s="49">
        <v>4000</v>
      </c>
      <c r="I219" s="47">
        <v>1800</v>
      </c>
      <c r="J219" s="158"/>
      <c r="K219" s="157"/>
      <c r="L219" s="158">
        <v>10150</v>
      </c>
      <c r="M219" s="157"/>
    </row>
    <row r="220" spans="1:13">
      <c r="A220" s="157"/>
      <c r="B220" s="157"/>
      <c r="C220" s="157"/>
      <c r="D220" s="157" t="s">
        <v>167</v>
      </c>
      <c r="E220" s="47" t="s">
        <v>166</v>
      </c>
      <c r="F220" s="47" t="s">
        <v>127</v>
      </c>
      <c r="G220" s="48">
        <v>89470</v>
      </c>
      <c r="H220" s="49">
        <v>3656</v>
      </c>
      <c r="I220" s="47">
        <v>820</v>
      </c>
      <c r="J220" s="158"/>
      <c r="K220" s="157"/>
      <c r="L220" s="158">
        <v>10150</v>
      </c>
      <c r="M220" s="157"/>
    </row>
    <row r="221" spans="1:13">
      <c r="A221" s="157"/>
      <c r="B221" s="157"/>
      <c r="C221" s="157"/>
      <c r="D221" s="157"/>
      <c r="E221" s="47" t="s">
        <v>10</v>
      </c>
      <c r="F221" s="47" t="s">
        <v>133</v>
      </c>
      <c r="G221" s="48" t="s">
        <v>134</v>
      </c>
      <c r="H221" s="49">
        <v>450</v>
      </c>
      <c r="I221" s="47">
        <v>100</v>
      </c>
      <c r="J221" s="158"/>
      <c r="K221" s="157"/>
      <c r="L221" s="158"/>
      <c r="M221" s="157"/>
    </row>
    <row r="222" spans="1:13">
      <c r="A222" s="157"/>
      <c r="B222" s="157"/>
      <c r="C222" s="157"/>
      <c r="D222" s="157" t="s">
        <v>167</v>
      </c>
      <c r="E222" s="47" t="s">
        <v>21</v>
      </c>
      <c r="F222" s="47" t="s">
        <v>127</v>
      </c>
      <c r="G222" s="48">
        <v>89452</v>
      </c>
      <c r="H222" s="49">
        <v>4246</v>
      </c>
      <c r="I222" s="47">
        <v>600</v>
      </c>
      <c r="J222" s="158"/>
      <c r="K222" s="157"/>
      <c r="L222" s="158">
        <v>10150</v>
      </c>
      <c r="M222" s="157"/>
    </row>
    <row r="223" spans="1:13">
      <c r="A223" s="157">
        <v>21</v>
      </c>
      <c r="B223" s="157" t="s">
        <v>123</v>
      </c>
      <c r="C223" s="157" t="s">
        <v>124</v>
      </c>
      <c r="D223" s="157" t="s">
        <v>168</v>
      </c>
      <c r="E223" s="47" t="s">
        <v>169</v>
      </c>
      <c r="F223" s="47" t="s">
        <v>170</v>
      </c>
      <c r="G223" s="48">
        <v>55578</v>
      </c>
      <c r="H223" s="49">
        <v>3950</v>
      </c>
      <c r="I223" s="47">
        <v>3339</v>
      </c>
      <c r="J223" s="158">
        <v>400</v>
      </c>
      <c r="K223" s="157">
        <v>100</v>
      </c>
      <c r="L223" s="158">
        <v>10150</v>
      </c>
      <c r="M223" s="157">
        <f>I223+I224+I225+I226*2+I227+K223</f>
        <v>10150</v>
      </c>
    </row>
    <row r="224" spans="1:13">
      <c r="A224" s="157"/>
      <c r="B224" s="157"/>
      <c r="C224" s="157"/>
      <c r="D224" s="157" t="s">
        <v>168</v>
      </c>
      <c r="E224" s="47" t="s">
        <v>128</v>
      </c>
      <c r="F224" s="47" t="s">
        <v>129</v>
      </c>
      <c r="G224" s="48" t="s">
        <v>130</v>
      </c>
      <c r="H224" s="49">
        <v>4000</v>
      </c>
      <c r="I224" s="47">
        <v>1800</v>
      </c>
      <c r="J224" s="158"/>
      <c r="K224" s="157"/>
      <c r="L224" s="158">
        <v>10150</v>
      </c>
      <c r="M224" s="157"/>
    </row>
    <row r="225" spans="1:13">
      <c r="A225" s="157"/>
      <c r="B225" s="157"/>
      <c r="C225" s="157"/>
      <c r="D225" s="157" t="s">
        <v>168</v>
      </c>
      <c r="E225" s="47" t="s">
        <v>131</v>
      </c>
      <c r="F225" s="47" t="s">
        <v>132</v>
      </c>
      <c r="G225" s="48">
        <v>253796</v>
      </c>
      <c r="H225" s="49">
        <v>3656</v>
      </c>
      <c r="I225" s="47">
        <v>820</v>
      </c>
      <c r="J225" s="158"/>
      <c r="K225" s="157"/>
      <c r="L225" s="158">
        <v>10150</v>
      </c>
      <c r="M225" s="157"/>
    </row>
    <row r="226" spans="1:13">
      <c r="A226" s="157"/>
      <c r="B226" s="157"/>
      <c r="C226" s="157"/>
      <c r="D226" s="157"/>
      <c r="E226" s="47" t="s">
        <v>10</v>
      </c>
      <c r="F226" s="47" t="s">
        <v>133</v>
      </c>
      <c r="G226" s="48" t="s">
        <v>134</v>
      </c>
      <c r="H226" s="49">
        <v>450</v>
      </c>
      <c r="I226" s="47">
        <v>100</v>
      </c>
      <c r="J226" s="158"/>
      <c r="K226" s="157"/>
      <c r="L226" s="158"/>
      <c r="M226" s="157"/>
    </row>
    <row r="227" spans="1:13">
      <c r="A227" s="157"/>
      <c r="B227" s="157"/>
      <c r="C227" s="157"/>
      <c r="D227" s="157"/>
      <c r="E227" s="47" t="s">
        <v>157</v>
      </c>
      <c r="F227" s="47" t="s">
        <v>143</v>
      </c>
      <c r="G227" s="48">
        <v>406339</v>
      </c>
      <c r="H227" s="49">
        <v>4246</v>
      </c>
      <c r="I227" s="47">
        <v>3891</v>
      </c>
      <c r="J227" s="158"/>
      <c r="K227" s="157"/>
      <c r="L227" s="158">
        <v>10150</v>
      </c>
      <c r="M227" s="157"/>
    </row>
    <row r="228" spans="1:13">
      <c r="A228" s="157">
        <v>22</v>
      </c>
      <c r="B228" s="157" t="s">
        <v>123</v>
      </c>
      <c r="C228" s="157" t="s">
        <v>124</v>
      </c>
      <c r="D228" s="157" t="s">
        <v>171</v>
      </c>
      <c r="E228" s="47" t="s">
        <v>172</v>
      </c>
      <c r="F228" s="47" t="s">
        <v>170</v>
      </c>
      <c r="G228" s="48">
        <v>55578</v>
      </c>
      <c r="H228" s="49">
        <v>3950</v>
      </c>
      <c r="I228" s="47">
        <v>3339</v>
      </c>
      <c r="J228" s="158">
        <v>400</v>
      </c>
      <c r="K228" s="157">
        <v>100</v>
      </c>
      <c r="L228" s="158">
        <v>10150</v>
      </c>
      <c r="M228" s="157">
        <f>I228+I229+I230+I231*2+I232+K228</f>
        <v>10150</v>
      </c>
    </row>
    <row r="229" spans="1:13">
      <c r="A229" s="157"/>
      <c r="B229" s="157"/>
      <c r="C229" s="157"/>
      <c r="D229" s="157" t="s">
        <v>171</v>
      </c>
      <c r="E229" s="47" t="s">
        <v>128</v>
      </c>
      <c r="F229" s="47" t="s">
        <v>129</v>
      </c>
      <c r="G229" s="48" t="s">
        <v>130</v>
      </c>
      <c r="H229" s="49">
        <v>4000</v>
      </c>
      <c r="I229" s="47">
        <v>1800</v>
      </c>
      <c r="J229" s="158"/>
      <c r="K229" s="157"/>
      <c r="L229" s="158">
        <v>10150</v>
      </c>
      <c r="M229" s="157"/>
    </row>
    <row r="230" spans="1:13">
      <c r="A230" s="157"/>
      <c r="B230" s="157"/>
      <c r="C230" s="157"/>
      <c r="D230" s="157" t="s">
        <v>171</v>
      </c>
      <c r="E230" s="47" t="s">
        <v>131</v>
      </c>
      <c r="F230" s="47" t="s">
        <v>132</v>
      </c>
      <c r="G230" s="48">
        <v>253796</v>
      </c>
      <c r="H230" s="49">
        <v>3656</v>
      </c>
      <c r="I230" s="47">
        <v>820</v>
      </c>
      <c r="J230" s="158"/>
      <c r="K230" s="157"/>
      <c r="L230" s="158">
        <v>10150</v>
      </c>
      <c r="M230" s="157"/>
    </row>
    <row r="231" spans="1:13">
      <c r="A231" s="157"/>
      <c r="B231" s="157"/>
      <c r="C231" s="157"/>
      <c r="D231" s="157"/>
      <c r="E231" s="47" t="s">
        <v>10</v>
      </c>
      <c r="F231" s="47" t="s">
        <v>133</v>
      </c>
      <c r="G231" s="48" t="s">
        <v>134</v>
      </c>
      <c r="H231" s="49">
        <v>450</v>
      </c>
      <c r="I231" s="47">
        <v>100</v>
      </c>
      <c r="J231" s="158"/>
      <c r="K231" s="157"/>
      <c r="L231" s="158"/>
      <c r="M231" s="157"/>
    </row>
    <row r="232" spans="1:13">
      <c r="A232" s="157"/>
      <c r="B232" s="157"/>
      <c r="C232" s="157"/>
      <c r="D232" s="157"/>
      <c r="E232" s="47" t="s">
        <v>142</v>
      </c>
      <c r="F232" s="47" t="s">
        <v>143</v>
      </c>
      <c r="G232" s="48">
        <v>406309</v>
      </c>
      <c r="H232" s="49">
        <v>4246</v>
      </c>
      <c r="I232" s="47">
        <v>3891</v>
      </c>
      <c r="J232" s="158"/>
      <c r="K232" s="157"/>
      <c r="L232" s="158">
        <v>10150</v>
      </c>
      <c r="M232" s="157"/>
    </row>
    <row r="233" spans="1:13">
      <c r="A233" s="157">
        <v>23</v>
      </c>
      <c r="B233" s="157" t="s">
        <v>123</v>
      </c>
      <c r="C233" s="157" t="s">
        <v>124</v>
      </c>
      <c r="D233" s="157" t="s">
        <v>173</v>
      </c>
      <c r="E233" s="47" t="s">
        <v>169</v>
      </c>
      <c r="F233" s="47" t="s">
        <v>170</v>
      </c>
      <c r="G233" s="48">
        <v>55578</v>
      </c>
      <c r="H233" s="49">
        <v>3950</v>
      </c>
      <c r="I233" s="47">
        <v>3339</v>
      </c>
      <c r="J233" s="158">
        <v>400</v>
      </c>
      <c r="K233" s="157">
        <v>100</v>
      </c>
      <c r="L233" s="158">
        <v>10150</v>
      </c>
      <c r="M233" s="157">
        <f>I233+I234+I235+I236*2+I237+K233</f>
        <v>10150</v>
      </c>
    </row>
    <row r="234" spans="1:13">
      <c r="A234" s="157"/>
      <c r="B234" s="157"/>
      <c r="C234" s="157"/>
      <c r="D234" s="157" t="s">
        <v>173</v>
      </c>
      <c r="E234" s="47" t="s">
        <v>128</v>
      </c>
      <c r="F234" s="47" t="s">
        <v>129</v>
      </c>
      <c r="G234" s="48" t="s">
        <v>130</v>
      </c>
      <c r="H234" s="49">
        <v>4000</v>
      </c>
      <c r="I234" s="47">
        <v>1800</v>
      </c>
      <c r="J234" s="158"/>
      <c r="K234" s="157"/>
      <c r="L234" s="158">
        <v>10150</v>
      </c>
      <c r="M234" s="157"/>
    </row>
    <row r="235" spans="1:13">
      <c r="A235" s="157"/>
      <c r="B235" s="157"/>
      <c r="C235" s="157"/>
      <c r="D235" s="157" t="s">
        <v>173</v>
      </c>
      <c r="E235" s="47" t="s">
        <v>131</v>
      </c>
      <c r="F235" s="47" t="s">
        <v>132</v>
      </c>
      <c r="G235" s="48">
        <v>253796</v>
      </c>
      <c r="H235" s="49">
        <v>3656</v>
      </c>
      <c r="I235" s="47">
        <v>820</v>
      </c>
      <c r="J235" s="158"/>
      <c r="K235" s="157"/>
      <c r="L235" s="158">
        <v>10150</v>
      </c>
      <c r="M235" s="157"/>
    </row>
    <row r="236" spans="1:13">
      <c r="A236" s="157"/>
      <c r="B236" s="157"/>
      <c r="C236" s="157"/>
      <c r="D236" s="157"/>
      <c r="E236" s="47" t="s">
        <v>10</v>
      </c>
      <c r="F236" s="47" t="s">
        <v>133</v>
      </c>
      <c r="G236" s="48" t="s">
        <v>134</v>
      </c>
      <c r="H236" s="49">
        <v>450</v>
      </c>
      <c r="I236" s="47">
        <v>100</v>
      </c>
      <c r="J236" s="158"/>
      <c r="K236" s="157"/>
      <c r="L236" s="158"/>
      <c r="M236" s="157"/>
    </row>
    <row r="237" spans="1:13">
      <c r="A237" s="157"/>
      <c r="B237" s="157"/>
      <c r="C237" s="157"/>
      <c r="D237" s="157"/>
      <c r="E237" s="47" t="s">
        <v>142</v>
      </c>
      <c r="F237" s="47" t="s">
        <v>143</v>
      </c>
      <c r="G237" s="48">
        <v>406309</v>
      </c>
      <c r="H237" s="49">
        <v>4246</v>
      </c>
      <c r="I237" s="47">
        <v>3891</v>
      </c>
      <c r="J237" s="158"/>
      <c r="K237" s="157"/>
      <c r="L237" s="158">
        <v>10150</v>
      </c>
      <c r="M237" s="157"/>
    </row>
    <row r="238" spans="1:13">
      <c r="A238" s="157">
        <v>24</v>
      </c>
      <c r="B238" s="157" t="s">
        <v>123</v>
      </c>
      <c r="C238" s="157" t="s">
        <v>124</v>
      </c>
      <c r="D238" s="157" t="s">
        <v>174</v>
      </c>
      <c r="E238" s="47" t="s">
        <v>172</v>
      </c>
      <c r="F238" s="47" t="s">
        <v>170</v>
      </c>
      <c r="G238" s="48">
        <v>55578</v>
      </c>
      <c r="H238" s="49">
        <v>3950</v>
      </c>
      <c r="I238" s="47">
        <v>3339</v>
      </c>
      <c r="J238" s="158">
        <v>400</v>
      </c>
      <c r="K238" s="157">
        <v>100</v>
      </c>
      <c r="L238" s="158">
        <v>10150</v>
      </c>
      <c r="M238" s="157">
        <f>I238+I239+I240+I241*2+I242+K238</f>
        <v>10150</v>
      </c>
    </row>
    <row r="239" spans="1:13">
      <c r="A239" s="157"/>
      <c r="B239" s="157"/>
      <c r="C239" s="157"/>
      <c r="D239" s="157" t="s">
        <v>174</v>
      </c>
      <c r="E239" s="47" t="s">
        <v>128</v>
      </c>
      <c r="F239" s="47" t="s">
        <v>129</v>
      </c>
      <c r="G239" s="48" t="s">
        <v>130</v>
      </c>
      <c r="H239" s="49">
        <v>4000</v>
      </c>
      <c r="I239" s="47">
        <v>1800</v>
      </c>
      <c r="J239" s="158"/>
      <c r="K239" s="157"/>
      <c r="L239" s="158">
        <v>10150</v>
      </c>
      <c r="M239" s="157"/>
    </row>
    <row r="240" spans="1:13">
      <c r="A240" s="157"/>
      <c r="B240" s="157"/>
      <c r="C240" s="157"/>
      <c r="D240" s="157" t="s">
        <v>174</v>
      </c>
      <c r="E240" s="47" t="s">
        <v>131</v>
      </c>
      <c r="F240" s="47" t="s">
        <v>132</v>
      </c>
      <c r="G240" s="48">
        <v>253796</v>
      </c>
      <c r="H240" s="49">
        <v>3656</v>
      </c>
      <c r="I240" s="47">
        <v>820</v>
      </c>
      <c r="J240" s="158"/>
      <c r="K240" s="157"/>
      <c r="L240" s="158">
        <v>10150</v>
      </c>
      <c r="M240" s="157"/>
    </row>
    <row r="241" spans="1:13">
      <c r="A241" s="157"/>
      <c r="B241" s="157"/>
      <c r="C241" s="157"/>
      <c r="D241" s="157"/>
      <c r="E241" s="47" t="s">
        <v>10</v>
      </c>
      <c r="F241" s="47" t="s">
        <v>133</v>
      </c>
      <c r="G241" s="48" t="s">
        <v>134</v>
      </c>
      <c r="H241" s="49">
        <v>450</v>
      </c>
      <c r="I241" s="47">
        <v>100</v>
      </c>
      <c r="J241" s="158"/>
      <c r="K241" s="157"/>
      <c r="L241" s="158"/>
      <c r="M241" s="157"/>
    </row>
    <row r="242" spans="1:13">
      <c r="A242" s="157"/>
      <c r="B242" s="157"/>
      <c r="C242" s="157"/>
      <c r="D242" s="157"/>
      <c r="E242" s="47" t="s">
        <v>157</v>
      </c>
      <c r="F242" s="47" t="s">
        <v>143</v>
      </c>
      <c r="G242" s="48">
        <v>406339</v>
      </c>
      <c r="H242" s="49">
        <v>4246</v>
      </c>
      <c r="I242" s="47">
        <v>3891</v>
      </c>
      <c r="J242" s="158"/>
      <c r="K242" s="157"/>
      <c r="L242" s="158">
        <v>10150</v>
      </c>
      <c r="M242" s="157"/>
    </row>
    <row r="243" spans="1:13">
      <c r="A243" s="157">
        <v>25</v>
      </c>
      <c r="B243" s="157" t="s">
        <v>175</v>
      </c>
      <c r="C243" s="157" t="s">
        <v>124</v>
      </c>
      <c r="D243" s="157" t="s">
        <v>176</v>
      </c>
      <c r="E243" s="47" t="s">
        <v>147</v>
      </c>
      <c r="F243" s="47" t="s">
        <v>140</v>
      </c>
      <c r="G243" s="48">
        <v>55207</v>
      </c>
      <c r="H243" s="49">
        <v>4920</v>
      </c>
      <c r="I243" s="47">
        <v>3339</v>
      </c>
      <c r="J243" s="158">
        <v>400</v>
      </c>
      <c r="K243" s="157">
        <v>100</v>
      </c>
      <c r="L243" s="158">
        <v>10200</v>
      </c>
      <c r="M243" s="157">
        <f>I243+I244+I245+I246*2+I247+K243</f>
        <v>6859</v>
      </c>
    </row>
    <row r="244" spans="1:13">
      <c r="A244" s="157"/>
      <c r="B244" s="157"/>
      <c r="C244" s="157"/>
      <c r="D244" s="157" t="s">
        <v>176</v>
      </c>
      <c r="E244" s="47" t="s">
        <v>9</v>
      </c>
      <c r="F244" s="47" t="s">
        <v>177</v>
      </c>
      <c r="G244" s="48">
        <v>253805</v>
      </c>
      <c r="H244" s="49">
        <v>4000</v>
      </c>
      <c r="I244" s="47">
        <v>1800</v>
      </c>
      <c r="J244" s="158"/>
      <c r="K244" s="157"/>
      <c r="L244" s="158">
        <v>10200</v>
      </c>
      <c r="M244" s="157"/>
    </row>
    <row r="245" spans="1:13">
      <c r="A245" s="157"/>
      <c r="B245" s="157"/>
      <c r="C245" s="157"/>
      <c r="D245" s="157" t="s">
        <v>176</v>
      </c>
      <c r="E245" s="47" t="s">
        <v>166</v>
      </c>
      <c r="F245" s="47" t="s">
        <v>127</v>
      </c>
      <c r="G245" s="48">
        <v>89470</v>
      </c>
      <c r="H245" s="49">
        <v>4870</v>
      </c>
      <c r="I245" s="47">
        <v>820</v>
      </c>
      <c r="J245" s="158"/>
      <c r="K245" s="157"/>
      <c r="L245" s="158">
        <v>10200</v>
      </c>
      <c r="M245" s="157"/>
    </row>
    <row r="246" spans="1:13">
      <c r="A246" s="157"/>
      <c r="B246" s="157"/>
      <c r="C246" s="157"/>
      <c r="D246" s="157"/>
      <c r="E246" s="47" t="s">
        <v>10</v>
      </c>
      <c r="F246" s="47" t="s">
        <v>133</v>
      </c>
      <c r="G246" s="48" t="s">
        <v>134</v>
      </c>
      <c r="H246" s="49">
        <v>450</v>
      </c>
      <c r="I246" s="47">
        <v>100</v>
      </c>
      <c r="J246" s="158"/>
      <c r="K246" s="157"/>
      <c r="L246" s="158"/>
      <c r="M246" s="157"/>
    </row>
    <row r="247" spans="1:13">
      <c r="A247" s="157"/>
      <c r="B247" s="157"/>
      <c r="C247" s="157"/>
      <c r="D247" s="157" t="s">
        <v>176</v>
      </c>
      <c r="E247" s="47" t="s">
        <v>21</v>
      </c>
      <c r="F247" s="47" t="s">
        <v>127</v>
      </c>
      <c r="G247" s="48">
        <v>89452</v>
      </c>
      <c r="H247" s="49">
        <v>4700</v>
      </c>
      <c r="I247" s="47">
        <v>600</v>
      </c>
      <c r="J247" s="158"/>
      <c r="K247" s="157"/>
      <c r="L247" s="158">
        <v>10200</v>
      </c>
      <c r="M247" s="157"/>
    </row>
    <row r="248" spans="1:13">
      <c r="A248" s="157">
        <v>26</v>
      </c>
      <c r="B248" s="157" t="s">
        <v>175</v>
      </c>
      <c r="C248" s="157" t="s">
        <v>124</v>
      </c>
      <c r="D248" s="157" t="s">
        <v>178</v>
      </c>
      <c r="E248" s="47" t="s">
        <v>149</v>
      </c>
      <c r="F248" s="47" t="s">
        <v>132</v>
      </c>
      <c r="G248" s="48">
        <v>253784</v>
      </c>
      <c r="H248" s="49">
        <v>4920</v>
      </c>
      <c r="I248" s="47">
        <v>3339</v>
      </c>
      <c r="J248" s="158">
        <v>400</v>
      </c>
      <c r="K248" s="157">
        <v>100</v>
      </c>
      <c r="L248" s="158">
        <v>10200</v>
      </c>
      <c r="M248" s="157">
        <f>I248+I249+I250+I251*2+I252+K248</f>
        <v>6859</v>
      </c>
    </row>
    <row r="249" spans="1:13">
      <c r="A249" s="157"/>
      <c r="B249" s="157"/>
      <c r="C249" s="157"/>
      <c r="D249" s="157" t="s">
        <v>178</v>
      </c>
      <c r="E249" s="47" t="s">
        <v>9</v>
      </c>
      <c r="F249" s="47" t="s">
        <v>177</v>
      </c>
      <c r="G249" s="48">
        <v>253805</v>
      </c>
      <c r="H249" s="49">
        <v>4000</v>
      </c>
      <c r="I249" s="47">
        <v>1800</v>
      </c>
      <c r="J249" s="158"/>
      <c r="K249" s="157"/>
      <c r="L249" s="158">
        <v>10200</v>
      </c>
      <c r="M249" s="157"/>
    </row>
    <row r="250" spans="1:13">
      <c r="A250" s="157"/>
      <c r="B250" s="157"/>
      <c r="C250" s="157"/>
      <c r="D250" s="157" t="s">
        <v>178</v>
      </c>
      <c r="E250" s="47" t="s">
        <v>166</v>
      </c>
      <c r="F250" s="47" t="s">
        <v>127</v>
      </c>
      <c r="G250" s="48">
        <v>89470</v>
      </c>
      <c r="H250" s="49">
        <v>4870</v>
      </c>
      <c r="I250" s="47">
        <v>820</v>
      </c>
      <c r="J250" s="158"/>
      <c r="K250" s="157"/>
      <c r="L250" s="158">
        <v>10200</v>
      </c>
      <c r="M250" s="157"/>
    </row>
    <row r="251" spans="1:13">
      <c r="A251" s="157"/>
      <c r="B251" s="157"/>
      <c r="C251" s="157"/>
      <c r="D251" s="157"/>
      <c r="E251" s="47" t="s">
        <v>10</v>
      </c>
      <c r="F251" s="47" t="s">
        <v>133</v>
      </c>
      <c r="G251" s="48" t="s">
        <v>134</v>
      </c>
      <c r="H251" s="49">
        <v>450</v>
      </c>
      <c r="I251" s="47">
        <v>100</v>
      </c>
      <c r="J251" s="158"/>
      <c r="K251" s="157"/>
      <c r="L251" s="158"/>
      <c r="M251" s="157"/>
    </row>
    <row r="252" spans="1:13">
      <c r="A252" s="157"/>
      <c r="B252" s="157"/>
      <c r="C252" s="157"/>
      <c r="D252" s="157" t="s">
        <v>178</v>
      </c>
      <c r="E252" s="47" t="s">
        <v>21</v>
      </c>
      <c r="F252" s="47" t="s">
        <v>127</v>
      </c>
      <c r="G252" s="48">
        <v>89452</v>
      </c>
      <c r="H252" s="49">
        <v>4700</v>
      </c>
      <c r="I252" s="47">
        <v>600</v>
      </c>
      <c r="J252" s="158"/>
      <c r="K252" s="157"/>
      <c r="L252" s="158">
        <v>10200</v>
      </c>
      <c r="M252" s="157"/>
    </row>
    <row r="253" spans="1:13">
      <c r="A253" s="157">
        <v>27</v>
      </c>
      <c r="B253" s="157" t="s">
        <v>175</v>
      </c>
      <c r="C253" s="157" t="s">
        <v>124</v>
      </c>
      <c r="D253" s="157" t="s">
        <v>179</v>
      </c>
      <c r="E253" s="47" t="s">
        <v>151</v>
      </c>
      <c r="F253" s="47" t="s">
        <v>132</v>
      </c>
      <c r="G253" s="48">
        <v>253788</v>
      </c>
      <c r="H253" s="49">
        <v>4920</v>
      </c>
      <c r="I253" s="47">
        <v>3339</v>
      </c>
      <c r="J253" s="158">
        <v>400</v>
      </c>
      <c r="K253" s="157">
        <v>100</v>
      </c>
      <c r="L253" s="158">
        <v>10200</v>
      </c>
      <c r="M253" s="157">
        <f>I253+I254+I255+I256*2+I257+K253</f>
        <v>6859</v>
      </c>
    </row>
    <row r="254" spans="1:13">
      <c r="A254" s="157"/>
      <c r="B254" s="157"/>
      <c r="C254" s="157"/>
      <c r="D254" s="157" t="s">
        <v>179</v>
      </c>
      <c r="E254" s="47" t="s">
        <v>9</v>
      </c>
      <c r="F254" s="47" t="s">
        <v>177</v>
      </c>
      <c r="G254" s="48">
        <v>253805</v>
      </c>
      <c r="H254" s="49">
        <v>4000</v>
      </c>
      <c r="I254" s="47">
        <v>1800</v>
      </c>
      <c r="J254" s="158"/>
      <c r="K254" s="157"/>
      <c r="L254" s="158">
        <v>10200</v>
      </c>
      <c r="M254" s="157"/>
    </row>
    <row r="255" spans="1:13">
      <c r="A255" s="157"/>
      <c r="B255" s="157"/>
      <c r="C255" s="157"/>
      <c r="D255" s="157" t="s">
        <v>179</v>
      </c>
      <c r="E255" s="47" t="s">
        <v>166</v>
      </c>
      <c r="F255" s="47" t="s">
        <v>127</v>
      </c>
      <c r="G255" s="48">
        <v>89470</v>
      </c>
      <c r="H255" s="49">
        <v>4870</v>
      </c>
      <c r="I255" s="47">
        <v>820</v>
      </c>
      <c r="J255" s="158"/>
      <c r="K255" s="157"/>
      <c r="L255" s="158">
        <v>10200</v>
      </c>
      <c r="M255" s="157"/>
    </row>
    <row r="256" spans="1:13">
      <c r="A256" s="157"/>
      <c r="B256" s="157"/>
      <c r="C256" s="157"/>
      <c r="D256" s="157"/>
      <c r="E256" s="47" t="s">
        <v>10</v>
      </c>
      <c r="F256" s="47" t="s">
        <v>133</v>
      </c>
      <c r="G256" s="48" t="s">
        <v>134</v>
      </c>
      <c r="H256" s="49">
        <v>450</v>
      </c>
      <c r="I256" s="47">
        <v>100</v>
      </c>
      <c r="J256" s="158"/>
      <c r="K256" s="157"/>
      <c r="L256" s="158"/>
      <c r="M256" s="157"/>
    </row>
    <row r="257" spans="1:13">
      <c r="A257" s="157"/>
      <c r="B257" s="157"/>
      <c r="C257" s="157"/>
      <c r="D257" s="157" t="s">
        <v>179</v>
      </c>
      <c r="E257" s="47" t="s">
        <v>21</v>
      </c>
      <c r="F257" s="47" t="s">
        <v>127</v>
      </c>
      <c r="G257" s="48">
        <v>89452</v>
      </c>
      <c r="H257" s="49">
        <v>4700</v>
      </c>
      <c r="I257" s="47">
        <v>600</v>
      </c>
      <c r="J257" s="158"/>
      <c r="K257" s="157"/>
      <c r="L257" s="158">
        <v>10200</v>
      </c>
      <c r="M257" s="157"/>
    </row>
    <row r="258" spans="1:13">
      <c r="A258" s="157">
        <v>28</v>
      </c>
      <c r="B258" s="157" t="s">
        <v>175</v>
      </c>
      <c r="C258" s="157" t="s">
        <v>124</v>
      </c>
      <c r="D258" s="157" t="s">
        <v>180</v>
      </c>
      <c r="E258" s="47" t="s">
        <v>126</v>
      </c>
      <c r="F258" s="47" t="s">
        <v>127</v>
      </c>
      <c r="G258" s="48">
        <v>89561</v>
      </c>
      <c r="H258" s="49">
        <v>4920</v>
      </c>
      <c r="I258" s="47">
        <v>3339</v>
      </c>
      <c r="J258" s="158">
        <v>400</v>
      </c>
      <c r="K258" s="157">
        <v>100</v>
      </c>
      <c r="L258" s="158">
        <v>10200</v>
      </c>
      <c r="M258" s="157">
        <f>I258+I259+I260+I261*2+I262+K258</f>
        <v>6859</v>
      </c>
    </row>
    <row r="259" spans="1:13">
      <c r="A259" s="157"/>
      <c r="B259" s="157"/>
      <c r="C259" s="157"/>
      <c r="D259" s="157" t="s">
        <v>180</v>
      </c>
      <c r="E259" s="47" t="s">
        <v>9</v>
      </c>
      <c r="F259" s="47" t="s">
        <v>177</v>
      </c>
      <c r="G259" s="48">
        <v>253805</v>
      </c>
      <c r="H259" s="49">
        <v>4000</v>
      </c>
      <c r="I259" s="47">
        <v>1800</v>
      </c>
      <c r="J259" s="158"/>
      <c r="K259" s="157"/>
      <c r="L259" s="158">
        <v>10200</v>
      </c>
      <c r="M259" s="157"/>
    </row>
    <row r="260" spans="1:13">
      <c r="A260" s="157"/>
      <c r="B260" s="157"/>
      <c r="C260" s="157"/>
      <c r="D260" s="157" t="s">
        <v>180</v>
      </c>
      <c r="E260" s="47" t="s">
        <v>166</v>
      </c>
      <c r="F260" s="47" t="s">
        <v>127</v>
      </c>
      <c r="G260" s="48">
        <v>89470</v>
      </c>
      <c r="H260" s="49">
        <v>4870</v>
      </c>
      <c r="I260" s="47">
        <v>820</v>
      </c>
      <c r="J260" s="158"/>
      <c r="K260" s="157"/>
      <c r="L260" s="158">
        <v>10200</v>
      </c>
      <c r="M260" s="157"/>
    </row>
    <row r="261" spans="1:13">
      <c r="A261" s="157"/>
      <c r="B261" s="157"/>
      <c r="C261" s="157"/>
      <c r="D261" s="157"/>
      <c r="E261" s="47" t="s">
        <v>10</v>
      </c>
      <c r="F261" s="47" t="s">
        <v>133</v>
      </c>
      <c r="G261" s="48" t="s">
        <v>134</v>
      </c>
      <c r="H261" s="49">
        <v>450</v>
      </c>
      <c r="I261" s="47">
        <v>100</v>
      </c>
      <c r="J261" s="158"/>
      <c r="K261" s="157"/>
      <c r="L261" s="158"/>
      <c r="M261" s="157"/>
    </row>
    <row r="262" spans="1:13">
      <c r="A262" s="157"/>
      <c r="B262" s="157"/>
      <c r="C262" s="157"/>
      <c r="D262" s="157" t="s">
        <v>180</v>
      </c>
      <c r="E262" s="47" t="s">
        <v>21</v>
      </c>
      <c r="F262" s="47" t="s">
        <v>127</v>
      </c>
      <c r="G262" s="48">
        <v>89452</v>
      </c>
      <c r="H262" s="49">
        <v>4700</v>
      </c>
      <c r="I262" s="47">
        <v>600</v>
      </c>
      <c r="J262" s="158"/>
      <c r="K262" s="157"/>
      <c r="L262" s="158">
        <v>10200</v>
      </c>
      <c r="M262" s="157"/>
    </row>
    <row r="263" spans="1:13">
      <c r="A263" s="157">
        <v>29</v>
      </c>
      <c r="B263" s="157" t="s">
        <v>175</v>
      </c>
      <c r="C263" s="157" t="s">
        <v>124</v>
      </c>
      <c r="D263" s="157" t="s">
        <v>181</v>
      </c>
      <c r="E263" s="47" t="s">
        <v>126</v>
      </c>
      <c r="F263" s="47" t="s">
        <v>127</v>
      </c>
      <c r="G263" s="48">
        <v>89561</v>
      </c>
      <c r="H263" s="49">
        <v>4920</v>
      </c>
      <c r="I263" s="47">
        <v>3339</v>
      </c>
      <c r="J263" s="158">
        <v>400</v>
      </c>
      <c r="K263" s="157">
        <v>100</v>
      </c>
      <c r="L263" s="158">
        <v>10200</v>
      </c>
      <c r="M263" s="157">
        <f>I263+I264+I265+I266*2+I267+K263</f>
        <v>7859</v>
      </c>
    </row>
    <row r="264" spans="1:13">
      <c r="A264" s="157"/>
      <c r="B264" s="157"/>
      <c r="C264" s="157"/>
      <c r="D264" s="157" t="s">
        <v>181</v>
      </c>
      <c r="E264" s="47" t="s">
        <v>9</v>
      </c>
      <c r="F264" s="47" t="s">
        <v>132</v>
      </c>
      <c r="G264" s="48">
        <v>253805</v>
      </c>
      <c r="H264" s="49">
        <v>4000</v>
      </c>
      <c r="I264" s="47">
        <v>2800</v>
      </c>
      <c r="J264" s="158"/>
      <c r="K264" s="157"/>
      <c r="L264" s="158">
        <v>10200</v>
      </c>
      <c r="M264" s="157"/>
    </row>
    <row r="265" spans="1:13">
      <c r="A265" s="157"/>
      <c r="B265" s="157"/>
      <c r="C265" s="157"/>
      <c r="D265" s="157" t="s">
        <v>181</v>
      </c>
      <c r="E265" s="47" t="s">
        <v>131</v>
      </c>
      <c r="F265" s="47" t="s">
        <v>132</v>
      </c>
      <c r="G265" s="48">
        <v>253796</v>
      </c>
      <c r="H265" s="49">
        <v>4870</v>
      </c>
      <c r="I265" s="47">
        <v>820</v>
      </c>
      <c r="J265" s="158"/>
      <c r="K265" s="157"/>
      <c r="L265" s="158">
        <v>10200</v>
      </c>
      <c r="M265" s="157"/>
    </row>
    <row r="266" spans="1:13">
      <c r="A266" s="157"/>
      <c r="B266" s="157"/>
      <c r="C266" s="157"/>
      <c r="D266" s="157"/>
      <c r="E266" s="47" t="s">
        <v>10</v>
      </c>
      <c r="F266" s="47" t="s">
        <v>133</v>
      </c>
      <c r="G266" s="48" t="s">
        <v>134</v>
      </c>
      <c r="H266" s="49">
        <v>450</v>
      </c>
      <c r="I266" s="47">
        <v>100</v>
      </c>
      <c r="J266" s="158"/>
      <c r="K266" s="157"/>
      <c r="L266" s="158"/>
      <c r="M266" s="157"/>
    </row>
    <row r="267" spans="1:13">
      <c r="A267" s="157"/>
      <c r="B267" s="157"/>
      <c r="C267" s="157"/>
      <c r="D267" s="157" t="s">
        <v>181</v>
      </c>
      <c r="E267" s="47" t="s">
        <v>135</v>
      </c>
      <c r="F267" s="47" t="s">
        <v>127</v>
      </c>
      <c r="G267" s="48">
        <v>253839</v>
      </c>
      <c r="H267" s="49">
        <v>4700</v>
      </c>
      <c r="I267" s="47">
        <v>600</v>
      </c>
      <c r="J267" s="158"/>
      <c r="K267" s="157"/>
      <c r="L267" s="158">
        <v>10200</v>
      </c>
      <c r="M267" s="157"/>
    </row>
    <row r="268" spans="1:13">
      <c r="A268" s="157">
        <v>30</v>
      </c>
      <c r="B268" s="157" t="s">
        <v>175</v>
      </c>
      <c r="C268" s="157" t="s">
        <v>124</v>
      </c>
      <c r="D268" s="157" t="s">
        <v>182</v>
      </c>
      <c r="E268" s="47" t="s">
        <v>137</v>
      </c>
      <c r="F268" s="47" t="s">
        <v>127</v>
      </c>
      <c r="G268" s="48">
        <v>89545</v>
      </c>
      <c r="H268" s="49">
        <v>4920</v>
      </c>
      <c r="I268" s="47">
        <v>3339</v>
      </c>
      <c r="J268" s="158">
        <v>400</v>
      </c>
      <c r="K268" s="157">
        <v>100</v>
      </c>
      <c r="L268" s="158">
        <v>10200</v>
      </c>
      <c r="M268" s="157">
        <f>I268+I269+I270+I271*2+I272+K268</f>
        <v>7859</v>
      </c>
    </row>
    <row r="269" spans="1:13">
      <c r="A269" s="157"/>
      <c r="B269" s="157"/>
      <c r="C269" s="157"/>
      <c r="D269" s="157" t="s">
        <v>182</v>
      </c>
      <c r="E269" s="47" t="s">
        <v>9</v>
      </c>
      <c r="F269" s="47" t="s">
        <v>132</v>
      </c>
      <c r="G269" s="48">
        <v>253805</v>
      </c>
      <c r="H269" s="49">
        <v>4000</v>
      </c>
      <c r="I269" s="47">
        <v>2800</v>
      </c>
      <c r="J269" s="158"/>
      <c r="K269" s="157"/>
      <c r="L269" s="158">
        <v>10200</v>
      </c>
      <c r="M269" s="157"/>
    </row>
    <row r="270" spans="1:13">
      <c r="A270" s="157"/>
      <c r="B270" s="157"/>
      <c r="C270" s="157"/>
      <c r="D270" s="157" t="s">
        <v>182</v>
      </c>
      <c r="E270" s="47" t="s">
        <v>131</v>
      </c>
      <c r="F270" s="47" t="s">
        <v>132</v>
      </c>
      <c r="G270" s="48">
        <v>253796</v>
      </c>
      <c r="H270" s="49">
        <v>4870</v>
      </c>
      <c r="I270" s="47">
        <v>820</v>
      </c>
      <c r="J270" s="158"/>
      <c r="K270" s="157"/>
      <c r="L270" s="158">
        <v>10200</v>
      </c>
      <c r="M270" s="157"/>
    </row>
    <row r="271" spans="1:13">
      <c r="A271" s="157"/>
      <c r="B271" s="157"/>
      <c r="C271" s="157"/>
      <c r="D271" s="157"/>
      <c r="E271" s="47" t="s">
        <v>10</v>
      </c>
      <c r="F271" s="47" t="s">
        <v>133</v>
      </c>
      <c r="G271" s="48" t="s">
        <v>134</v>
      </c>
      <c r="H271" s="49">
        <v>450</v>
      </c>
      <c r="I271" s="47">
        <v>100</v>
      </c>
      <c r="J271" s="158"/>
      <c r="K271" s="157"/>
      <c r="L271" s="158"/>
      <c r="M271" s="157"/>
    </row>
    <row r="272" spans="1:13">
      <c r="A272" s="157"/>
      <c r="B272" s="157"/>
      <c r="C272" s="157"/>
      <c r="D272" s="157" t="s">
        <v>182</v>
      </c>
      <c r="E272" s="47" t="s">
        <v>135</v>
      </c>
      <c r="F272" s="47" t="s">
        <v>127</v>
      </c>
      <c r="G272" s="48">
        <v>253839</v>
      </c>
      <c r="H272" s="49">
        <v>4700</v>
      </c>
      <c r="I272" s="47">
        <v>600</v>
      </c>
      <c r="J272" s="158"/>
      <c r="K272" s="157"/>
      <c r="L272" s="158">
        <v>10200</v>
      </c>
      <c r="M272" s="157"/>
    </row>
    <row r="273" spans="1:13">
      <c r="A273" s="157">
        <v>31</v>
      </c>
      <c r="B273" s="157" t="s">
        <v>175</v>
      </c>
      <c r="C273" s="157" t="s">
        <v>124</v>
      </c>
      <c r="D273" s="157" t="s">
        <v>183</v>
      </c>
      <c r="E273" s="47" t="s">
        <v>139</v>
      </c>
      <c r="F273" s="47" t="s">
        <v>140</v>
      </c>
      <c r="G273" s="48" t="s">
        <v>141</v>
      </c>
      <c r="H273" s="49">
        <v>4920</v>
      </c>
      <c r="I273" s="47">
        <v>3339</v>
      </c>
      <c r="J273" s="158">
        <v>400</v>
      </c>
      <c r="K273" s="157">
        <v>100</v>
      </c>
      <c r="L273" s="158">
        <v>10200</v>
      </c>
      <c r="M273" s="157">
        <f>I273+I274+I275+I276+K273</f>
        <v>10300</v>
      </c>
    </row>
    <row r="274" spans="1:13">
      <c r="A274" s="157"/>
      <c r="B274" s="157"/>
      <c r="C274" s="157"/>
      <c r="D274" s="157" t="s">
        <v>183</v>
      </c>
      <c r="E274" s="47" t="s">
        <v>9</v>
      </c>
      <c r="F274" s="47" t="s">
        <v>132</v>
      </c>
      <c r="G274" s="48">
        <v>253805</v>
      </c>
      <c r="H274" s="49">
        <v>4000</v>
      </c>
      <c r="I274" s="47">
        <v>2800</v>
      </c>
      <c r="J274" s="158"/>
      <c r="K274" s="157"/>
      <c r="L274" s="158">
        <v>10200</v>
      </c>
      <c r="M274" s="157"/>
    </row>
    <row r="275" spans="1:13">
      <c r="A275" s="157"/>
      <c r="B275" s="157"/>
      <c r="C275" s="157"/>
      <c r="D275" s="157" t="s">
        <v>183</v>
      </c>
      <c r="E275" s="47" t="s">
        <v>131</v>
      </c>
      <c r="F275" s="47" t="s">
        <v>132</v>
      </c>
      <c r="G275" s="48">
        <v>253796</v>
      </c>
      <c r="H275" s="49">
        <v>4870</v>
      </c>
      <c r="I275" s="47">
        <v>820</v>
      </c>
      <c r="J275" s="158"/>
      <c r="K275" s="157"/>
      <c r="L275" s="158">
        <v>10200</v>
      </c>
      <c r="M275" s="157"/>
    </row>
    <row r="276" spans="1:13">
      <c r="A276" s="157"/>
      <c r="B276" s="157"/>
      <c r="C276" s="157"/>
      <c r="D276" s="157"/>
      <c r="E276" s="47" t="s">
        <v>142</v>
      </c>
      <c r="F276" s="47" t="s">
        <v>143</v>
      </c>
      <c r="G276" s="48">
        <v>406309</v>
      </c>
      <c r="H276" s="49">
        <v>4700</v>
      </c>
      <c r="I276" s="47">
        <v>3241</v>
      </c>
      <c r="J276" s="158"/>
      <c r="K276" s="157"/>
      <c r="L276" s="158">
        <v>10200</v>
      </c>
      <c r="M276" s="157"/>
    </row>
    <row r="277" spans="1:13">
      <c r="A277" s="157">
        <v>32</v>
      </c>
      <c r="B277" s="157" t="s">
        <v>175</v>
      </c>
      <c r="C277" s="157" t="s">
        <v>124</v>
      </c>
      <c r="D277" s="157" t="s">
        <v>184</v>
      </c>
      <c r="E277" s="47" t="s">
        <v>145</v>
      </c>
      <c r="F277" s="47" t="s">
        <v>140</v>
      </c>
      <c r="G277" s="48">
        <v>253872</v>
      </c>
      <c r="H277" s="49">
        <v>4920</v>
      </c>
      <c r="I277" s="47">
        <v>3339</v>
      </c>
      <c r="J277" s="158">
        <v>400</v>
      </c>
      <c r="K277" s="157">
        <v>100</v>
      </c>
      <c r="L277" s="158">
        <v>10200</v>
      </c>
      <c r="M277" s="157">
        <f>I277+I278+I279+I280+K277</f>
        <v>10300</v>
      </c>
    </row>
    <row r="278" spans="1:13">
      <c r="A278" s="157"/>
      <c r="B278" s="157"/>
      <c r="C278" s="157"/>
      <c r="D278" s="157" t="s">
        <v>184</v>
      </c>
      <c r="E278" s="47" t="s">
        <v>9</v>
      </c>
      <c r="F278" s="47" t="s">
        <v>132</v>
      </c>
      <c r="G278" s="48">
        <v>253805</v>
      </c>
      <c r="H278" s="49">
        <v>4000</v>
      </c>
      <c r="I278" s="47">
        <v>2800</v>
      </c>
      <c r="J278" s="158"/>
      <c r="K278" s="157"/>
      <c r="L278" s="158">
        <v>10200</v>
      </c>
      <c r="M278" s="157"/>
    </row>
    <row r="279" spans="1:13">
      <c r="A279" s="157"/>
      <c r="B279" s="157"/>
      <c r="C279" s="157"/>
      <c r="D279" s="157" t="s">
        <v>184</v>
      </c>
      <c r="E279" s="47" t="s">
        <v>131</v>
      </c>
      <c r="F279" s="47" t="s">
        <v>132</v>
      </c>
      <c r="G279" s="48">
        <v>253796</v>
      </c>
      <c r="H279" s="49">
        <v>4870</v>
      </c>
      <c r="I279" s="47">
        <v>820</v>
      </c>
      <c r="J279" s="158"/>
      <c r="K279" s="157"/>
      <c r="L279" s="158">
        <v>10200</v>
      </c>
      <c r="M279" s="157"/>
    </row>
    <row r="280" spans="1:13">
      <c r="A280" s="157"/>
      <c r="B280" s="157"/>
      <c r="C280" s="157"/>
      <c r="D280" s="157"/>
      <c r="E280" s="47" t="s">
        <v>142</v>
      </c>
      <c r="F280" s="47" t="s">
        <v>143</v>
      </c>
      <c r="G280" s="48">
        <v>406309</v>
      </c>
      <c r="H280" s="49">
        <v>4700</v>
      </c>
      <c r="I280" s="47">
        <v>3241</v>
      </c>
      <c r="J280" s="158"/>
      <c r="K280" s="157"/>
      <c r="L280" s="158">
        <v>10200</v>
      </c>
      <c r="M280" s="157"/>
    </row>
    <row r="281" spans="1:13">
      <c r="A281" s="157">
        <v>33</v>
      </c>
      <c r="B281" s="157" t="s">
        <v>175</v>
      </c>
      <c r="C281" s="157" t="s">
        <v>124</v>
      </c>
      <c r="D281" s="157" t="s">
        <v>185</v>
      </c>
      <c r="E281" s="47" t="s">
        <v>147</v>
      </c>
      <c r="F281" s="47" t="s">
        <v>140</v>
      </c>
      <c r="G281" s="48">
        <v>55207</v>
      </c>
      <c r="H281" s="49">
        <v>4920</v>
      </c>
      <c r="I281" s="47">
        <v>3339</v>
      </c>
      <c r="J281" s="158">
        <v>400</v>
      </c>
      <c r="K281" s="157">
        <v>100</v>
      </c>
      <c r="L281" s="158">
        <v>10200</v>
      </c>
      <c r="M281" s="157">
        <f>I281+I282+I283+I284+K281</f>
        <v>10300</v>
      </c>
    </row>
    <row r="282" spans="1:13">
      <c r="A282" s="157"/>
      <c r="B282" s="157"/>
      <c r="C282" s="157"/>
      <c r="D282" s="157" t="s">
        <v>185</v>
      </c>
      <c r="E282" s="47" t="s">
        <v>9</v>
      </c>
      <c r="F282" s="47" t="s">
        <v>132</v>
      </c>
      <c r="G282" s="48">
        <v>253805</v>
      </c>
      <c r="H282" s="49">
        <v>4000</v>
      </c>
      <c r="I282" s="47">
        <v>2800</v>
      </c>
      <c r="J282" s="158"/>
      <c r="K282" s="157"/>
      <c r="L282" s="158">
        <v>10200</v>
      </c>
      <c r="M282" s="157"/>
    </row>
    <row r="283" spans="1:13">
      <c r="A283" s="157"/>
      <c r="B283" s="157"/>
      <c r="C283" s="157"/>
      <c r="D283" s="157" t="s">
        <v>185</v>
      </c>
      <c r="E283" s="47" t="s">
        <v>131</v>
      </c>
      <c r="F283" s="47" t="s">
        <v>132</v>
      </c>
      <c r="G283" s="48">
        <v>253796</v>
      </c>
      <c r="H283" s="49">
        <v>4870</v>
      </c>
      <c r="I283" s="47">
        <v>820</v>
      </c>
      <c r="J283" s="158"/>
      <c r="K283" s="157"/>
      <c r="L283" s="158">
        <v>10200</v>
      </c>
      <c r="M283" s="157"/>
    </row>
    <row r="284" spans="1:13">
      <c r="A284" s="157"/>
      <c r="B284" s="157"/>
      <c r="C284" s="157"/>
      <c r="D284" s="157"/>
      <c r="E284" s="47" t="s">
        <v>142</v>
      </c>
      <c r="F284" s="47" t="s">
        <v>143</v>
      </c>
      <c r="G284" s="48">
        <v>406309</v>
      </c>
      <c r="H284" s="49">
        <v>4700</v>
      </c>
      <c r="I284" s="47">
        <v>3241</v>
      </c>
      <c r="J284" s="158"/>
      <c r="K284" s="157"/>
      <c r="L284" s="158">
        <v>10200</v>
      </c>
      <c r="M284" s="157"/>
    </row>
    <row r="285" spans="1:13">
      <c r="A285" s="157">
        <v>34</v>
      </c>
      <c r="B285" s="157" t="s">
        <v>175</v>
      </c>
      <c r="C285" s="157" t="s">
        <v>124</v>
      </c>
      <c r="D285" s="157" t="s">
        <v>186</v>
      </c>
      <c r="E285" s="47" t="s">
        <v>149</v>
      </c>
      <c r="F285" s="47" t="s">
        <v>132</v>
      </c>
      <c r="G285" s="48">
        <v>253784</v>
      </c>
      <c r="H285" s="49">
        <v>4920</v>
      </c>
      <c r="I285" s="47">
        <v>3339</v>
      </c>
      <c r="J285" s="158">
        <v>400</v>
      </c>
      <c r="K285" s="157">
        <v>100</v>
      </c>
      <c r="L285" s="158">
        <v>10200</v>
      </c>
      <c r="M285" s="157">
        <f>I285+I286+I287+I288+K285</f>
        <v>10300</v>
      </c>
    </row>
    <row r="286" spans="1:13">
      <c r="A286" s="157"/>
      <c r="B286" s="157"/>
      <c r="C286" s="157"/>
      <c r="D286" s="157" t="s">
        <v>186</v>
      </c>
      <c r="E286" s="47" t="s">
        <v>9</v>
      </c>
      <c r="F286" s="47" t="s">
        <v>132</v>
      </c>
      <c r="G286" s="48">
        <v>253805</v>
      </c>
      <c r="H286" s="49">
        <v>4000</v>
      </c>
      <c r="I286" s="47">
        <v>2800</v>
      </c>
      <c r="J286" s="158"/>
      <c r="K286" s="157"/>
      <c r="L286" s="158">
        <v>10200</v>
      </c>
      <c r="M286" s="157"/>
    </row>
    <row r="287" spans="1:13">
      <c r="A287" s="157"/>
      <c r="B287" s="157"/>
      <c r="C287" s="157"/>
      <c r="D287" s="157" t="s">
        <v>186</v>
      </c>
      <c r="E287" s="47" t="s">
        <v>131</v>
      </c>
      <c r="F287" s="47" t="s">
        <v>132</v>
      </c>
      <c r="G287" s="48">
        <v>253796</v>
      </c>
      <c r="H287" s="49">
        <v>4870</v>
      </c>
      <c r="I287" s="47">
        <v>820</v>
      </c>
      <c r="J287" s="158"/>
      <c r="K287" s="157"/>
      <c r="L287" s="158">
        <v>10200</v>
      </c>
      <c r="M287" s="157"/>
    </row>
    <row r="288" spans="1:13">
      <c r="A288" s="157"/>
      <c r="B288" s="157"/>
      <c r="C288" s="157"/>
      <c r="D288" s="157"/>
      <c r="E288" s="47" t="s">
        <v>142</v>
      </c>
      <c r="F288" s="47" t="s">
        <v>143</v>
      </c>
      <c r="G288" s="48">
        <v>406309</v>
      </c>
      <c r="H288" s="49">
        <v>4700</v>
      </c>
      <c r="I288" s="47">
        <v>3241</v>
      </c>
      <c r="J288" s="158"/>
      <c r="K288" s="157"/>
      <c r="L288" s="158">
        <v>10200</v>
      </c>
      <c r="M288" s="157"/>
    </row>
    <row r="289" spans="1:13">
      <c r="A289" s="157">
        <v>35</v>
      </c>
      <c r="B289" s="157" t="s">
        <v>175</v>
      </c>
      <c r="C289" s="157" t="s">
        <v>124</v>
      </c>
      <c r="D289" s="157" t="s">
        <v>187</v>
      </c>
      <c r="E289" s="47" t="s">
        <v>151</v>
      </c>
      <c r="F289" s="47" t="s">
        <v>132</v>
      </c>
      <c r="G289" s="48">
        <v>253788</v>
      </c>
      <c r="H289" s="49">
        <v>4920</v>
      </c>
      <c r="I289" s="47">
        <v>3339</v>
      </c>
      <c r="J289" s="158">
        <v>400</v>
      </c>
      <c r="K289" s="157">
        <v>100</v>
      </c>
      <c r="L289" s="158">
        <v>10200</v>
      </c>
      <c r="M289" s="157">
        <f>I289+I290+I291+I292+K289</f>
        <v>10300</v>
      </c>
    </row>
    <row r="290" spans="1:13">
      <c r="A290" s="157"/>
      <c r="B290" s="157"/>
      <c r="C290" s="157"/>
      <c r="D290" s="157" t="s">
        <v>187</v>
      </c>
      <c r="E290" s="47" t="s">
        <v>9</v>
      </c>
      <c r="F290" s="47" t="s">
        <v>132</v>
      </c>
      <c r="G290" s="48">
        <v>253805</v>
      </c>
      <c r="H290" s="49">
        <v>4000</v>
      </c>
      <c r="I290" s="47">
        <v>2800</v>
      </c>
      <c r="J290" s="158"/>
      <c r="K290" s="157"/>
      <c r="L290" s="158">
        <v>10200</v>
      </c>
      <c r="M290" s="157"/>
    </row>
    <row r="291" spans="1:13">
      <c r="A291" s="157"/>
      <c r="B291" s="157"/>
      <c r="C291" s="157"/>
      <c r="D291" s="157" t="s">
        <v>187</v>
      </c>
      <c r="E291" s="47" t="s">
        <v>131</v>
      </c>
      <c r="F291" s="47" t="s">
        <v>132</v>
      </c>
      <c r="G291" s="48">
        <v>253796</v>
      </c>
      <c r="H291" s="49">
        <v>4870</v>
      </c>
      <c r="I291" s="47">
        <v>820</v>
      </c>
      <c r="J291" s="158"/>
      <c r="K291" s="157"/>
      <c r="L291" s="158">
        <v>10200</v>
      </c>
      <c r="M291" s="157"/>
    </row>
    <row r="292" spans="1:13">
      <c r="A292" s="157"/>
      <c r="B292" s="157"/>
      <c r="C292" s="157"/>
      <c r="D292" s="157"/>
      <c r="E292" s="47" t="s">
        <v>142</v>
      </c>
      <c r="F292" s="47" t="s">
        <v>143</v>
      </c>
      <c r="G292" s="48">
        <v>406309</v>
      </c>
      <c r="H292" s="49">
        <v>4700</v>
      </c>
      <c r="I292" s="47">
        <v>3241</v>
      </c>
      <c r="J292" s="158"/>
      <c r="K292" s="157"/>
      <c r="L292" s="158">
        <v>10200</v>
      </c>
      <c r="M292" s="157"/>
    </row>
    <row r="293" spans="1:13">
      <c r="A293" s="157">
        <v>36</v>
      </c>
      <c r="B293" s="157" t="s">
        <v>175</v>
      </c>
      <c r="C293" s="157" t="s">
        <v>124</v>
      </c>
      <c r="D293" s="157" t="s">
        <v>188</v>
      </c>
      <c r="E293" s="47" t="s">
        <v>126</v>
      </c>
      <c r="F293" s="47" t="s">
        <v>127</v>
      </c>
      <c r="G293" s="48">
        <v>89561</v>
      </c>
      <c r="H293" s="49">
        <v>4920</v>
      </c>
      <c r="I293" s="47">
        <v>3339</v>
      </c>
      <c r="J293" s="158">
        <v>400</v>
      </c>
      <c r="K293" s="157">
        <v>100</v>
      </c>
      <c r="L293" s="158">
        <v>10200</v>
      </c>
      <c r="M293" s="157">
        <f>I293+I294+I295+I296+K293</f>
        <v>10300</v>
      </c>
    </row>
    <row r="294" spans="1:13">
      <c r="A294" s="157"/>
      <c r="B294" s="157"/>
      <c r="C294" s="157"/>
      <c r="D294" s="157" t="s">
        <v>188</v>
      </c>
      <c r="E294" s="47" t="s">
        <v>9</v>
      </c>
      <c r="F294" s="47" t="s">
        <v>132</v>
      </c>
      <c r="G294" s="48">
        <v>253805</v>
      </c>
      <c r="H294" s="49">
        <v>4000</v>
      </c>
      <c r="I294" s="47">
        <v>2800</v>
      </c>
      <c r="J294" s="158"/>
      <c r="K294" s="157"/>
      <c r="L294" s="158">
        <v>10200</v>
      </c>
      <c r="M294" s="157"/>
    </row>
    <row r="295" spans="1:13">
      <c r="A295" s="157"/>
      <c r="B295" s="157"/>
      <c r="C295" s="157"/>
      <c r="D295" s="157" t="s">
        <v>188</v>
      </c>
      <c r="E295" s="47" t="s">
        <v>131</v>
      </c>
      <c r="F295" s="47" t="s">
        <v>132</v>
      </c>
      <c r="G295" s="48">
        <v>253796</v>
      </c>
      <c r="H295" s="49">
        <v>4870</v>
      </c>
      <c r="I295" s="47">
        <v>820</v>
      </c>
      <c r="J295" s="158"/>
      <c r="K295" s="157"/>
      <c r="L295" s="158">
        <v>10200</v>
      </c>
      <c r="M295" s="157"/>
    </row>
    <row r="296" spans="1:13">
      <c r="A296" s="157"/>
      <c r="B296" s="157"/>
      <c r="C296" s="157"/>
      <c r="D296" s="157"/>
      <c r="E296" s="47" t="s">
        <v>142</v>
      </c>
      <c r="F296" s="47" t="s">
        <v>143</v>
      </c>
      <c r="G296" s="48">
        <v>406309</v>
      </c>
      <c r="H296" s="49">
        <v>4700</v>
      </c>
      <c r="I296" s="47">
        <v>3241</v>
      </c>
      <c r="J296" s="158"/>
      <c r="K296" s="157"/>
      <c r="L296" s="158">
        <v>10200</v>
      </c>
      <c r="M296" s="157"/>
    </row>
    <row r="297" spans="1:13">
      <c r="A297" s="157">
        <v>37</v>
      </c>
      <c r="B297" s="157" t="s">
        <v>175</v>
      </c>
      <c r="C297" s="157" t="s">
        <v>124</v>
      </c>
      <c r="D297" s="157" t="s">
        <v>189</v>
      </c>
      <c r="E297" s="47" t="s">
        <v>154</v>
      </c>
      <c r="F297" s="47" t="s">
        <v>127</v>
      </c>
      <c r="G297" s="48">
        <v>89582</v>
      </c>
      <c r="H297" s="49">
        <v>4920</v>
      </c>
      <c r="I297" s="47">
        <v>3339</v>
      </c>
      <c r="J297" s="158">
        <v>400</v>
      </c>
      <c r="K297" s="157">
        <v>100</v>
      </c>
      <c r="L297" s="158">
        <v>10200</v>
      </c>
      <c r="M297" s="157">
        <f>I297+I298+I299+I300+K297</f>
        <v>10300</v>
      </c>
    </row>
    <row r="298" spans="1:13">
      <c r="A298" s="157"/>
      <c r="B298" s="157"/>
      <c r="C298" s="157"/>
      <c r="D298" s="157" t="s">
        <v>189</v>
      </c>
      <c r="E298" s="47" t="s">
        <v>9</v>
      </c>
      <c r="F298" s="47" t="s">
        <v>132</v>
      </c>
      <c r="G298" s="48">
        <v>253805</v>
      </c>
      <c r="H298" s="49">
        <v>4000</v>
      </c>
      <c r="I298" s="47">
        <v>2800</v>
      </c>
      <c r="J298" s="158"/>
      <c r="K298" s="157"/>
      <c r="L298" s="158">
        <v>10200</v>
      </c>
      <c r="M298" s="157"/>
    </row>
    <row r="299" spans="1:13">
      <c r="A299" s="157"/>
      <c r="B299" s="157"/>
      <c r="C299" s="157"/>
      <c r="D299" s="157" t="s">
        <v>189</v>
      </c>
      <c r="E299" s="47" t="s">
        <v>131</v>
      </c>
      <c r="F299" s="47" t="s">
        <v>132</v>
      </c>
      <c r="G299" s="48">
        <v>253796</v>
      </c>
      <c r="H299" s="49">
        <v>4870</v>
      </c>
      <c r="I299" s="47">
        <v>820</v>
      </c>
      <c r="J299" s="158"/>
      <c r="K299" s="157"/>
      <c r="L299" s="158">
        <v>10200</v>
      </c>
      <c r="M299" s="157"/>
    </row>
    <row r="300" spans="1:13">
      <c r="A300" s="157"/>
      <c r="B300" s="157"/>
      <c r="C300" s="157"/>
      <c r="D300" s="157"/>
      <c r="E300" s="47" t="s">
        <v>142</v>
      </c>
      <c r="F300" s="47" t="s">
        <v>143</v>
      </c>
      <c r="G300" s="48">
        <v>406309</v>
      </c>
      <c r="H300" s="49">
        <v>4700</v>
      </c>
      <c r="I300" s="47">
        <v>3241</v>
      </c>
      <c r="J300" s="158"/>
      <c r="K300" s="157"/>
      <c r="L300" s="158">
        <v>10200</v>
      </c>
      <c r="M300" s="157"/>
    </row>
    <row r="301" spans="1:13">
      <c r="A301" s="157">
        <v>38</v>
      </c>
      <c r="B301" s="157" t="s">
        <v>175</v>
      </c>
      <c r="C301" s="157" t="s">
        <v>124</v>
      </c>
      <c r="D301" s="157" t="s">
        <v>190</v>
      </c>
      <c r="E301" s="47" t="s">
        <v>137</v>
      </c>
      <c r="F301" s="47" t="s">
        <v>127</v>
      </c>
      <c r="G301" s="48">
        <v>89545</v>
      </c>
      <c r="H301" s="49">
        <v>4920</v>
      </c>
      <c r="I301" s="47">
        <v>3339</v>
      </c>
      <c r="J301" s="158">
        <v>400</v>
      </c>
      <c r="K301" s="157">
        <v>100</v>
      </c>
      <c r="L301" s="158">
        <v>10200</v>
      </c>
      <c r="M301" s="157">
        <f>I301+I302+I303+I304+K301</f>
        <v>10300</v>
      </c>
    </row>
    <row r="302" spans="1:13">
      <c r="A302" s="157"/>
      <c r="B302" s="157"/>
      <c r="C302" s="157"/>
      <c r="D302" s="157" t="s">
        <v>190</v>
      </c>
      <c r="E302" s="47" t="s">
        <v>9</v>
      </c>
      <c r="F302" s="47" t="s">
        <v>132</v>
      </c>
      <c r="G302" s="48">
        <v>253805</v>
      </c>
      <c r="H302" s="49">
        <v>4000</v>
      </c>
      <c r="I302" s="47">
        <v>2800</v>
      </c>
      <c r="J302" s="158"/>
      <c r="K302" s="157"/>
      <c r="L302" s="158">
        <v>10200</v>
      </c>
      <c r="M302" s="157"/>
    </row>
    <row r="303" spans="1:13">
      <c r="A303" s="157"/>
      <c r="B303" s="157"/>
      <c r="C303" s="157"/>
      <c r="D303" s="157" t="s">
        <v>190</v>
      </c>
      <c r="E303" s="47" t="s">
        <v>131</v>
      </c>
      <c r="F303" s="47" t="s">
        <v>132</v>
      </c>
      <c r="G303" s="48">
        <v>253796</v>
      </c>
      <c r="H303" s="49">
        <v>4870</v>
      </c>
      <c r="I303" s="47">
        <v>820</v>
      </c>
      <c r="J303" s="158"/>
      <c r="K303" s="157"/>
      <c r="L303" s="158">
        <v>10200</v>
      </c>
      <c r="M303" s="157"/>
    </row>
    <row r="304" spans="1:13">
      <c r="A304" s="157"/>
      <c r="B304" s="157"/>
      <c r="C304" s="157"/>
      <c r="D304" s="157"/>
      <c r="E304" s="47" t="s">
        <v>142</v>
      </c>
      <c r="F304" s="47" t="s">
        <v>143</v>
      </c>
      <c r="G304" s="48">
        <v>406309</v>
      </c>
      <c r="H304" s="49">
        <v>4700</v>
      </c>
      <c r="I304" s="47">
        <v>3241</v>
      </c>
      <c r="J304" s="158"/>
      <c r="K304" s="157"/>
      <c r="L304" s="158">
        <v>10200</v>
      </c>
      <c r="M304" s="157"/>
    </row>
    <row r="305" spans="1:13">
      <c r="A305" s="157">
        <v>39</v>
      </c>
      <c r="B305" s="157" t="s">
        <v>175</v>
      </c>
      <c r="C305" s="157" t="s">
        <v>124</v>
      </c>
      <c r="D305" s="157" t="s">
        <v>191</v>
      </c>
      <c r="E305" s="47" t="s">
        <v>147</v>
      </c>
      <c r="F305" s="47" t="s">
        <v>140</v>
      </c>
      <c r="G305" s="48">
        <v>55207</v>
      </c>
      <c r="H305" s="49">
        <v>4920</v>
      </c>
      <c r="I305" s="47">
        <v>3339</v>
      </c>
      <c r="J305" s="158">
        <v>400</v>
      </c>
      <c r="K305" s="157">
        <v>100</v>
      </c>
      <c r="L305" s="158">
        <v>10200</v>
      </c>
      <c r="M305" s="157">
        <f>I305+I306+I307+K305</f>
        <v>10239</v>
      </c>
    </row>
    <row r="306" spans="1:13">
      <c r="A306" s="157"/>
      <c r="B306" s="157"/>
      <c r="C306" s="157"/>
      <c r="D306" s="157" t="s">
        <v>191</v>
      </c>
      <c r="E306" s="47" t="s">
        <v>9</v>
      </c>
      <c r="F306" s="47" t="s">
        <v>132</v>
      </c>
      <c r="G306" s="48">
        <v>253805</v>
      </c>
      <c r="H306" s="49">
        <v>4000</v>
      </c>
      <c r="I306" s="47">
        <v>2800</v>
      </c>
      <c r="J306" s="158"/>
      <c r="K306" s="157"/>
      <c r="L306" s="158">
        <v>10200</v>
      </c>
      <c r="M306" s="157"/>
    </row>
    <row r="307" spans="1:13">
      <c r="A307" s="157"/>
      <c r="B307" s="157"/>
      <c r="C307" s="157"/>
      <c r="D307" s="157" t="s">
        <v>191</v>
      </c>
      <c r="E307" s="47" t="s">
        <v>192</v>
      </c>
      <c r="F307" s="47" t="s">
        <v>129</v>
      </c>
      <c r="G307" s="48">
        <v>88054</v>
      </c>
      <c r="H307" s="49">
        <v>4870</v>
      </c>
      <c r="I307" s="47">
        <v>4000</v>
      </c>
      <c r="J307" s="158"/>
      <c r="K307" s="157"/>
      <c r="L307" s="158">
        <v>10200</v>
      </c>
      <c r="M307" s="157"/>
    </row>
    <row r="308" spans="1:13">
      <c r="A308" s="157">
        <v>40</v>
      </c>
      <c r="B308" s="157" t="s">
        <v>175</v>
      </c>
      <c r="C308" s="157" t="s">
        <v>124</v>
      </c>
      <c r="D308" s="157" t="s">
        <v>193</v>
      </c>
      <c r="E308" s="47" t="s">
        <v>139</v>
      </c>
      <c r="F308" s="47" t="s">
        <v>140</v>
      </c>
      <c r="G308" s="48" t="s">
        <v>141</v>
      </c>
      <c r="H308" s="49">
        <v>4920</v>
      </c>
      <c r="I308" s="47">
        <v>3339</v>
      </c>
      <c r="J308" s="158">
        <v>400</v>
      </c>
      <c r="K308" s="157">
        <v>100</v>
      </c>
      <c r="L308" s="158">
        <v>10200</v>
      </c>
      <c r="M308" s="157">
        <f>I308+I309+I310+I311+K308</f>
        <v>10300</v>
      </c>
    </row>
    <row r="309" spans="1:13">
      <c r="A309" s="157"/>
      <c r="B309" s="157"/>
      <c r="C309" s="157"/>
      <c r="D309" s="157" t="s">
        <v>193</v>
      </c>
      <c r="E309" s="47" t="s">
        <v>9</v>
      </c>
      <c r="F309" s="47" t="s">
        <v>132</v>
      </c>
      <c r="G309" s="48">
        <v>253805</v>
      </c>
      <c r="H309" s="49">
        <v>4000</v>
      </c>
      <c r="I309" s="47">
        <v>2800</v>
      </c>
      <c r="J309" s="158"/>
      <c r="K309" s="157"/>
      <c r="L309" s="158">
        <v>10200</v>
      </c>
      <c r="M309" s="157"/>
    </row>
    <row r="310" spans="1:13">
      <c r="A310" s="157"/>
      <c r="B310" s="157"/>
      <c r="C310" s="157"/>
      <c r="D310" s="157" t="s">
        <v>193</v>
      </c>
      <c r="E310" s="47" t="s">
        <v>131</v>
      </c>
      <c r="F310" s="47" t="s">
        <v>132</v>
      </c>
      <c r="G310" s="48">
        <v>253796</v>
      </c>
      <c r="H310" s="49">
        <v>4870</v>
      </c>
      <c r="I310" s="47">
        <v>820</v>
      </c>
      <c r="J310" s="158"/>
      <c r="K310" s="157"/>
      <c r="L310" s="158">
        <v>10200</v>
      </c>
      <c r="M310" s="157"/>
    </row>
    <row r="311" spans="1:13">
      <c r="A311" s="157"/>
      <c r="B311" s="157"/>
      <c r="C311" s="157"/>
      <c r="D311" s="157"/>
      <c r="E311" s="47" t="s">
        <v>157</v>
      </c>
      <c r="F311" s="47" t="s">
        <v>143</v>
      </c>
      <c r="G311" s="48">
        <v>406339</v>
      </c>
      <c r="H311" s="49">
        <v>4700</v>
      </c>
      <c r="I311" s="47">
        <v>3241</v>
      </c>
      <c r="J311" s="158"/>
      <c r="K311" s="157"/>
      <c r="L311" s="158">
        <v>10200</v>
      </c>
      <c r="M311" s="157"/>
    </row>
    <row r="312" spans="1:13">
      <c r="A312" s="157">
        <v>41</v>
      </c>
      <c r="B312" s="157" t="s">
        <v>175</v>
      </c>
      <c r="C312" s="157" t="s">
        <v>124</v>
      </c>
      <c r="D312" s="157" t="s">
        <v>194</v>
      </c>
      <c r="E312" s="47" t="s">
        <v>145</v>
      </c>
      <c r="F312" s="47" t="s">
        <v>140</v>
      </c>
      <c r="G312" s="48">
        <v>253872</v>
      </c>
      <c r="H312" s="49">
        <v>4920</v>
      </c>
      <c r="I312" s="47">
        <v>3339</v>
      </c>
      <c r="J312" s="158">
        <v>400</v>
      </c>
      <c r="K312" s="157">
        <v>100</v>
      </c>
      <c r="L312" s="158">
        <v>10200</v>
      </c>
      <c r="M312" s="157">
        <f>I312+I313+I314+I315+K312</f>
        <v>10300</v>
      </c>
    </row>
    <row r="313" spans="1:13">
      <c r="A313" s="157"/>
      <c r="B313" s="157"/>
      <c r="C313" s="157"/>
      <c r="D313" s="157" t="s">
        <v>194</v>
      </c>
      <c r="E313" s="47" t="s">
        <v>9</v>
      </c>
      <c r="F313" s="47" t="s">
        <v>132</v>
      </c>
      <c r="G313" s="48">
        <v>253805</v>
      </c>
      <c r="H313" s="49">
        <v>4000</v>
      </c>
      <c r="I313" s="47">
        <v>2800</v>
      </c>
      <c r="J313" s="158"/>
      <c r="K313" s="157"/>
      <c r="L313" s="158">
        <v>10200</v>
      </c>
      <c r="M313" s="157"/>
    </row>
    <row r="314" spans="1:13">
      <c r="A314" s="157"/>
      <c r="B314" s="157"/>
      <c r="C314" s="157"/>
      <c r="D314" s="157" t="s">
        <v>194</v>
      </c>
      <c r="E314" s="47" t="s">
        <v>131</v>
      </c>
      <c r="F314" s="47" t="s">
        <v>132</v>
      </c>
      <c r="G314" s="48">
        <v>253796</v>
      </c>
      <c r="H314" s="49">
        <v>4870</v>
      </c>
      <c r="I314" s="47">
        <v>820</v>
      </c>
      <c r="J314" s="158"/>
      <c r="K314" s="157"/>
      <c r="L314" s="158">
        <v>10200</v>
      </c>
      <c r="M314" s="157"/>
    </row>
    <row r="315" spans="1:13">
      <c r="A315" s="157"/>
      <c r="B315" s="157"/>
      <c r="C315" s="157"/>
      <c r="D315" s="157"/>
      <c r="E315" s="47" t="s">
        <v>157</v>
      </c>
      <c r="F315" s="47" t="s">
        <v>143</v>
      </c>
      <c r="G315" s="48">
        <v>406339</v>
      </c>
      <c r="H315" s="49">
        <v>4700</v>
      </c>
      <c r="I315" s="47">
        <v>3241</v>
      </c>
      <c r="J315" s="158"/>
      <c r="K315" s="157"/>
      <c r="L315" s="158">
        <v>10200</v>
      </c>
      <c r="M315" s="157"/>
    </row>
    <row r="316" spans="1:13">
      <c r="A316" s="157">
        <v>42</v>
      </c>
      <c r="B316" s="157" t="s">
        <v>175</v>
      </c>
      <c r="C316" s="157" t="s">
        <v>124</v>
      </c>
      <c r="D316" s="157" t="s">
        <v>195</v>
      </c>
      <c r="E316" s="47" t="s">
        <v>147</v>
      </c>
      <c r="F316" s="47" t="s">
        <v>140</v>
      </c>
      <c r="G316" s="48">
        <v>55207</v>
      </c>
      <c r="H316" s="49">
        <v>4920</v>
      </c>
      <c r="I316" s="47">
        <v>3339</v>
      </c>
      <c r="J316" s="158">
        <v>400</v>
      </c>
      <c r="K316" s="157">
        <v>100</v>
      </c>
      <c r="L316" s="158">
        <v>10200</v>
      </c>
      <c r="M316" s="157">
        <f>I316+I317+I318+I319+K316</f>
        <v>10300</v>
      </c>
    </row>
    <row r="317" spans="1:13">
      <c r="A317" s="157"/>
      <c r="B317" s="157"/>
      <c r="C317" s="157"/>
      <c r="D317" s="157" t="s">
        <v>195</v>
      </c>
      <c r="E317" s="47" t="s">
        <v>9</v>
      </c>
      <c r="F317" s="47" t="s">
        <v>132</v>
      </c>
      <c r="G317" s="48">
        <v>253805</v>
      </c>
      <c r="H317" s="49">
        <v>4000</v>
      </c>
      <c r="I317" s="47">
        <v>2800</v>
      </c>
      <c r="J317" s="158"/>
      <c r="K317" s="157"/>
      <c r="L317" s="158">
        <v>10200</v>
      </c>
      <c r="M317" s="157"/>
    </row>
    <row r="318" spans="1:13">
      <c r="A318" s="157"/>
      <c r="B318" s="157"/>
      <c r="C318" s="157"/>
      <c r="D318" s="157" t="s">
        <v>195</v>
      </c>
      <c r="E318" s="47" t="s">
        <v>131</v>
      </c>
      <c r="F318" s="47" t="s">
        <v>132</v>
      </c>
      <c r="G318" s="48">
        <v>253796</v>
      </c>
      <c r="H318" s="49">
        <v>4870</v>
      </c>
      <c r="I318" s="47">
        <v>820</v>
      </c>
      <c r="J318" s="158"/>
      <c r="K318" s="157"/>
      <c r="L318" s="158">
        <v>10200</v>
      </c>
      <c r="M318" s="157"/>
    </row>
    <row r="319" spans="1:13">
      <c r="A319" s="157"/>
      <c r="B319" s="157"/>
      <c r="C319" s="157"/>
      <c r="D319" s="157"/>
      <c r="E319" s="47" t="s">
        <v>157</v>
      </c>
      <c r="F319" s="47" t="s">
        <v>143</v>
      </c>
      <c r="G319" s="48">
        <v>406339</v>
      </c>
      <c r="H319" s="49">
        <v>4700</v>
      </c>
      <c r="I319" s="47">
        <v>3241</v>
      </c>
      <c r="J319" s="158"/>
      <c r="K319" s="157"/>
      <c r="L319" s="158">
        <v>10200</v>
      </c>
      <c r="M319" s="157"/>
    </row>
    <row r="320" spans="1:13">
      <c r="A320" s="157">
        <v>43</v>
      </c>
      <c r="B320" s="157" t="s">
        <v>175</v>
      </c>
      <c r="C320" s="157" t="s">
        <v>124</v>
      </c>
      <c r="D320" s="157" t="s">
        <v>196</v>
      </c>
      <c r="E320" s="47" t="s">
        <v>149</v>
      </c>
      <c r="F320" s="47" t="s">
        <v>132</v>
      </c>
      <c r="G320" s="48">
        <v>253784</v>
      </c>
      <c r="H320" s="49">
        <v>4920</v>
      </c>
      <c r="I320" s="47">
        <v>3339</v>
      </c>
      <c r="J320" s="158">
        <v>400</v>
      </c>
      <c r="K320" s="157">
        <v>100</v>
      </c>
      <c r="L320" s="158">
        <v>10200</v>
      </c>
      <c r="M320" s="157">
        <f>I320+I321+I322+I323+K320</f>
        <v>10300</v>
      </c>
    </row>
    <row r="321" spans="1:13">
      <c r="A321" s="157"/>
      <c r="B321" s="157"/>
      <c r="C321" s="157"/>
      <c r="D321" s="157" t="s">
        <v>196</v>
      </c>
      <c r="E321" s="47" t="s">
        <v>9</v>
      </c>
      <c r="F321" s="47" t="s">
        <v>132</v>
      </c>
      <c r="G321" s="48">
        <v>253805</v>
      </c>
      <c r="H321" s="49">
        <v>4000</v>
      </c>
      <c r="I321" s="47">
        <v>2800</v>
      </c>
      <c r="J321" s="158"/>
      <c r="K321" s="157"/>
      <c r="L321" s="158">
        <v>10200</v>
      </c>
      <c r="M321" s="157"/>
    </row>
    <row r="322" spans="1:13">
      <c r="A322" s="157"/>
      <c r="B322" s="157"/>
      <c r="C322" s="157"/>
      <c r="D322" s="157" t="s">
        <v>196</v>
      </c>
      <c r="E322" s="47" t="s">
        <v>131</v>
      </c>
      <c r="F322" s="47" t="s">
        <v>132</v>
      </c>
      <c r="G322" s="48">
        <v>253796</v>
      </c>
      <c r="H322" s="49">
        <v>4870</v>
      </c>
      <c r="I322" s="47">
        <v>820</v>
      </c>
      <c r="J322" s="158"/>
      <c r="K322" s="157"/>
      <c r="L322" s="158">
        <v>10200</v>
      </c>
      <c r="M322" s="157"/>
    </row>
    <row r="323" spans="1:13">
      <c r="A323" s="157"/>
      <c r="B323" s="157"/>
      <c r="C323" s="157"/>
      <c r="D323" s="157"/>
      <c r="E323" s="47" t="s">
        <v>157</v>
      </c>
      <c r="F323" s="47" t="s">
        <v>143</v>
      </c>
      <c r="G323" s="48">
        <v>406339</v>
      </c>
      <c r="H323" s="49">
        <v>4700</v>
      </c>
      <c r="I323" s="47">
        <v>3241</v>
      </c>
      <c r="J323" s="158"/>
      <c r="K323" s="157"/>
      <c r="L323" s="158">
        <v>10200</v>
      </c>
      <c r="M323" s="157"/>
    </row>
    <row r="324" spans="1:13">
      <c r="A324" s="157">
        <v>44</v>
      </c>
      <c r="B324" s="157" t="s">
        <v>175</v>
      </c>
      <c r="C324" s="157" t="s">
        <v>124</v>
      </c>
      <c r="D324" s="157" t="s">
        <v>197</v>
      </c>
      <c r="E324" s="47" t="s">
        <v>151</v>
      </c>
      <c r="F324" s="47" t="s">
        <v>132</v>
      </c>
      <c r="G324" s="48">
        <v>253788</v>
      </c>
      <c r="H324" s="49">
        <v>4920</v>
      </c>
      <c r="I324" s="47">
        <v>3339</v>
      </c>
      <c r="J324" s="158">
        <v>400</v>
      </c>
      <c r="K324" s="157">
        <v>100</v>
      </c>
      <c r="L324" s="158">
        <v>10200</v>
      </c>
      <c r="M324" s="157">
        <f>I324+I325+I326+I327+K324</f>
        <v>10300</v>
      </c>
    </row>
    <row r="325" spans="1:13">
      <c r="A325" s="157"/>
      <c r="B325" s="157"/>
      <c r="C325" s="157"/>
      <c r="D325" s="157" t="s">
        <v>197</v>
      </c>
      <c r="E325" s="47" t="s">
        <v>9</v>
      </c>
      <c r="F325" s="47" t="s">
        <v>132</v>
      </c>
      <c r="G325" s="48">
        <v>253805</v>
      </c>
      <c r="H325" s="49">
        <v>4000</v>
      </c>
      <c r="I325" s="47">
        <v>2800</v>
      </c>
      <c r="J325" s="158"/>
      <c r="K325" s="157"/>
      <c r="L325" s="158">
        <v>10200</v>
      </c>
      <c r="M325" s="157"/>
    </row>
    <row r="326" spans="1:13">
      <c r="A326" s="157"/>
      <c r="B326" s="157"/>
      <c r="C326" s="157"/>
      <c r="D326" s="157" t="s">
        <v>197</v>
      </c>
      <c r="E326" s="47" t="s">
        <v>131</v>
      </c>
      <c r="F326" s="47" t="s">
        <v>132</v>
      </c>
      <c r="G326" s="48">
        <v>253796</v>
      </c>
      <c r="H326" s="49">
        <v>4870</v>
      </c>
      <c r="I326" s="47">
        <v>820</v>
      </c>
      <c r="J326" s="158"/>
      <c r="K326" s="157"/>
      <c r="L326" s="158">
        <v>10200</v>
      </c>
      <c r="M326" s="157"/>
    </row>
    <row r="327" spans="1:13">
      <c r="A327" s="157"/>
      <c r="B327" s="157"/>
      <c r="C327" s="157"/>
      <c r="D327" s="157"/>
      <c r="E327" s="47" t="s">
        <v>157</v>
      </c>
      <c r="F327" s="47" t="s">
        <v>143</v>
      </c>
      <c r="G327" s="48">
        <v>406339</v>
      </c>
      <c r="H327" s="49">
        <v>4700</v>
      </c>
      <c r="I327" s="47">
        <v>3241</v>
      </c>
      <c r="J327" s="158"/>
      <c r="K327" s="157"/>
      <c r="L327" s="158">
        <v>10200</v>
      </c>
      <c r="M327" s="157"/>
    </row>
    <row r="328" spans="1:13">
      <c r="A328" s="157">
        <v>45</v>
      </c>
      <c r="B328" s="157" t="s">
        <v>175</v>
      </c>
      <c r="C328" s="157" t="s">
        <v>124</v>
      </c>
      <c r="D328" s="157" t="s">
        <v>198</v>
      </c>
      <c r="E328" s="47" t="s">
        <v>126</v>
      </c>
      <c r="F328" s="47" t="s">
        <v>127</v>
      </c>
      <c r="G328" s="48">
        <v>89561</v>
      </c>
      <c r="H328" s="49">
        <v>4920</v>
      </c>
      <c r="I328" s="47">
        <v>3339</v>
      </c>
      <c r="J328" s="158">
        <v>400</v>
      </c>
      <c r="K328" s="157">
        <v>100</v>
      </c>
      <c r="L328" s="158">
        <v>10200</v>
      </c>
      <c r="M328" s="157">
        <f>I328+I329+I330+I331+K328</f>
        <v>10300</v>
      </c>
    </row>
    <row r="329" spans="1:13">
      <c r="A329" s="157"/>
      <c r="B329" s="157"/>
      <c r="C329" s="157"/>
      <c r="D329" s="157" t="s">
        <v>198</v>
      </c>
      <c r="E329" s="47" t="s">
        <v>9</v>
      </c>
      <c r="F329" s="47" t="s">
        <v>132</v>
      </c>
      <c r="G329" s="48">
        <v>253805</v>
      </c>
      <c r="H329" s="49">
        <v>4000</v>
      </c>
      <c r="I329" s="47">
        <v>2800</v>
      </c>
      <c r="J329" s="158"/>
      <c r="K329" s="157"/>
      <c r="L329" s="158">
        <v>10200</v>
      </c>
      <c r="M329" s="157"/>
    </row>
    <row r="330" spans="1:13">
      <c r="A330" s="157"/>
      <c r="B330" s="157"/>
      <c r="C330" s="157"/>
      <c r="D330" s="157" t="s">
        <v>198</v>
      </c>
      <c r="E330" s="47" t="s">
        <v>131</v>
      </c>
      <c r="F330" s="47" t="s">
        <v>132</v>
      </c>
      <c r="G330" s="48">
        <v>253796</v>
      </c>
      <c r="H330" s="49">
        <v>4870</v>
      </c>
      <c r="I330" s="47">
        <v>820</v>
      </c>
      <c r="J330" s="158"/>
      <c r="K330" s="157"/>
      <c r="L330" s="158">
        <v>10200</v>
      </c>
      <c r="M330" s="157"/>
    </row>
    <row r="331" spans="1:13">
      <c r="A331" s="157"/>
      <c r="B331" s="157"/>
      <c r="C331" s="157"/>
      <c r="D331" s="157"/>
      <c r="E331" s="47" t="s">
        <v>157</v>
      </c>
      <c r="F331" s="47" t="s">
        <v>143</v>
      </c>
      <c r="G331" s="48">
        <v>406339</v>
      </c>
      <c r="H331" s="49">
        <v>4700</v>
      </c>
      <c r="I331" s="47">
        <v>3241</v>
      </c>
      <c r="J331" s="158"/>
      <c r="K331" s="157"/>
      <c r="L331" s="158">
        <v>10200</v>
      </c>
      <c r="M331" s="157"/>
    </row>
    <row r="332" spans="1:13">
      <c r="A332" s="157">
        <v>46</v>
      </c>
      <c r="B332" s="157" t="s">
        <v>175</v>
      </c>
      <c r="C332" s="157" t="s">
        <v>124</v>
      </c>
      <c r="D332" s="157" t="s">
        <v>199</v>
      </c>
      <c r="E332" s="47" t="s">
        <v>154</v>
      </c>
      <c r="F332" s="47" t="s">
        <v>127</v>
      </c>
      <c r="G332" s="48">
        <v>89582</v>
      </c>
      <c r="H332" s="49">
        <v>4920</v>
      </c>
      <c r="I332" s="47">
        <v>3339</v>
      </c>
      <c r="J332" s="158">
        <v>400</v>
      </c>
      <c r="K332" s="157">
        <v>100</v>
      </c>
      <c r="L332" s="158">
        <v>10200</v>
      </c>
      <c r="M332" s="157">
        <f>I332+I333+I334+I335+K332</f>
        <v>10300</v>
      </c>
    </row>
    <row r="333" spans="1:13">
      <c r="A333" s="157"/>
      <c r="B333" s="157"/>
      <c r="C333" s="157"/>
      <c r="D333" s="157" t="s">
        <v>199</v>
      </c>
      <c r="E333" s="47" t="s">
        <v>9</v>
      </c>
      <c r="F333" s="47" t="s">
        <v>132</v>
      </c>
      <c r="G333" s="48">
        <v>253805</v>
      </c>
      <c r="H333" s="49">
        <v>4000</v>
      </c>
      <c r="I333" s="47">
        <v>2800</v>
      </c>
      <c r="J333" s="158"/>
      <c r="K333" s="157"/>
      <c r="L333" s="158">
        <v>10200</v>
      </c>
      <c r="M333" s="157"/>
    </row>
    <row r="334" spans="1:13">
      <c r="A334" s="157"/>
      <c r="B334" s="157"/>
      <c r="C334" s="157"/>
      <c r="D334" s="157" t="s">
        <v>199</v>
      </c>
      <c r="E334" s="47" t="s">
        <v>131</v>
      </c>
      <c r="F334" s="47" t="s">
        <v>132</v>
      </c>
      <c r="G334" s="48">
        <v>253796</v>
      </c>
      <c r="H334" s="49">
        <v>4870</v>
      </c>
      <c r="I334" s="47">
        <v>820</v>
      </c>
      <c r="J334" s="158"/>
      <c r="K334" s="157"/>
      <c r="L334" s="158">
        <v>10200</v>
      </c>
      <c r="M334" s="157"/>
    </row>
    <row r="335" spans="1:13">
      <c r="A335" s="157"/>
      <c r="B335" s="157"/>
      <c r="C335" s="157"/>
      <c r="D335" s="157"/>
      <c r="E335" s="47" t="s">
        <v>157</v>
      </c>
      <c r="F335" s="47" t="s">
        <v>143</v>
      </c>
      <c r="G335" s="48">
        <v>406339</v>
      </c>
      <c r="H335" s="49">
        <v>4700</v>
      </c>
      <c r="I335" s="47">
        <v>3241</v>
      </c>
      <c r="J335" s="158"/>
      <c r="K335" s="157"/>
      <c r="L335" s="158">
        <v>10200</v>
      </c>
      <c r="M335" s="157"/>
    </row>
    <row r="336" spans="1:13">
      <c r="A336" s="157">
        <v>47</v>
      </c>
      <c r="B336" s="157" t="s">
        <v>175</v>
      </c>
      <c r="C336" s="157" t="s">
        <v>124</v>
      </c>
      <c r="D336" s="157" t="s">
        <v>200</v>
      </c>
      <c r="E336" s="47" t="s">
        <v>137</v>
      </c>
      <c r="F336" s="47" t="s">
        <v>127</v>
      </c>
      <c r="G336" s="48">
        <v>89545</v>
      </c>
      <c r="H336" s="49">
        <v>4920</v>
      </c>
      <c r="I336" s="47">
        <v>3339</v>
      </c>
      <c r="J336" s="158">
        <v>400</v>
      </c>
      <c r="K336" s="157">
        <v>100</v>
      </c>
      <c r="L336" s="158">
        <v>10200</v>
      </c>
      <c r="M336" s="157">
        <f>I336+I337+I338+I339+K336</f>
        <v>10300</v>
      </c>
    </row>
    <row r="337" spans="1:13">
      <c r="A337" s="157"/>
      <c r="B337" s="157"/>
      <c r="C337" s="157"/>
      <c r="D337" s="157" t="s">
        <v>200</v>
      </c>
      <c r="E337" s="47" t="s">
        <v>9</v>
      </c>
      <c r="F337" s="47" t="s">
        <v>132</v>
      </c>
      <c r="G337" s="48">
        <v>253805</v>
      </c>
      <c r="H337" s="49">
        <v>4000</v>
      </c>
      <c r="I337" s="47">
        <v>2800</v>
      </c>
      <c r="J337" s="158"/>
      <c r="K337" s="157"/>
      <c r="L337" s="158">
        <v>10200</v>
      </c>
      <c r="M337" s="157"/>
    </row>
    <row r="338" spans="1:13">
      <c r="A338" s="157"/>
      <c r="B338" s="157"/>
      <c r="C338" s="157"/>
      <c r="D338" s="157" t="s">
        <v>200</v>
      </c>
      <c r="E338" s="47" t="s">
        <v>131</v>
      </c>
      <c r="F338" s="47" t="s">
        <v>132</v>
      </c>
      <c r="G338" s="48">
        <v>253796</v>
      </c>
      <c r="H338" s="49">
        <v>4870</v>
      </c>
      <c r="I338" s="47">
        <v>820</v>
      </c>
      <c r="J338" s="158"/>
      <c r="K338" s="157"/>
      <c r="L338" s="158">
        <v>10200</v>
      </c>
      <c r="M338" s="157"/>
    </row>
    <row r="339" spans="1:13">
      <c r="A339" s="157"/>
      <c r="B339" s="157"/>
      <c r="C339" s="157"/>
      <c r="D339" s="157"/>
      <c r="E339" s="47" t="s">
        <v>157</v>
      </c>
      <c r="F339" s="47" t="s">
        <v>143</v>
      </c>
      <c r="G339" s="48">
        <v>406339</v>
      </c>
      <c r="H339" s="49">
        <v>4700</v>
      </c>
      <c r="I339" s="47">
        <v>3241</v>
      </c>
      <c r="J339" s="158"/>
      <c r="K339" s="157"/>
      <c r="L339" s="158">
        <v>10200</v>
      </c>
      <c r="M339" s="157"/>
    </row>
    <row r="340" spans="1:13">
      <c r="A340" s="157">
        <v>48</v>
      </c>
      <c r="B340" s="157" t="s">
        <v>175</v>
      </c>
      <c r="C340" s="157" t="s">
        <v>124</v>
      </c>
      <c r="D340" s="157" t="s">
        <v>201</v>
      </c>
      <c r="E340" s="47" t="s">
        <v>137</v>
      </c>
      <c r="F340" s="47" t="s">
        <v>127</v>
      </c>
      <c r="G340" s="48">
        <v>89545</v>
      </c>
      <c r="H340" s="49">
        <v>4920</v>
      </c>
      <c r="I340" s="47">
        <v>3339</v>
      </c>
      <c r="J340" s="158">
        <v>400</v>
      </c>
      <c r="K340" s="157">
        <v>100</v>
      </c>
      <c r="L340" s="158">
        <v>10200</v>
      </c>
      <c r="M340" s="157">
        <f>I340+I341+I342+I343+I344*2+I345</f>
        <v>7959</v>
      </c>
    </row>
    <row r="341" spans="1:13">
      <c r="A341" s="157"/>
      <c r="B341" s="157"/>
      <c r="C341" s="157"/>
      <c r="D341" s="157" t="s">
        <v>201</v>
      </c>
      <c r="E341" s="47" t="s">
        <v>9</v>
      </c>
      <c r="F341" s="47" t="s">
        <v>177</v>
      </c>
      <c r="G341" s="48">
        <v>253805</v>
      </c>
      <c r="H341" s="49">
        <v>4000</v>
      </c>
      <c r="I341" s="47">
        <v>1800</v>
      </c>
      <c r="J341" s="158"/>
      <c r="K341" s="157"/>
      <c r="L341" s="158">
        <v>10200</v>
      </c>
      <c r="M341" s="157"/>
    </row>
    <row r="342" spans="1:13">
      <c r="A342" s="157"/>
      <c r="B342" s="157"/>
      <c r="C342" s="157"/>
      <c r="D342" s="157" t="s">
        <v>201</v>
      </c>
      <c r="E342" s="47" t="s">
        <v>166</v>
      </c>
      <c r="F342" s="47" t="s">
        <v>127</v>
      </c>
      <c r="G342" s="48">
        <v>89470</v>
      </c>
      <c r="H342" s="49">
        <v>4870</v>
      </c>
      <c r="I342" s="47">
        <v>820</v>
      </c>
      <c r="J342" s="158"/>
      <c r="K342" s="157"/>
      <c r="L342" s="158">
        <v>10200</v>
      </c>
      <c r="M342" s="157"/>
    </row>
    <row r="343" spans="1:13">
      <c r="A343" s="157"/>
      <c r="B343" s="157"/>
      <c r="C343" s="157"/>
      <c r="D343" s="157" t="s">
        <v>201</v>
      </c>
      <c r="E343" s="47" t="s">
        <v>21</v>
      </c>
      <c r="F343" s="47" t="s">
        <v>127</v>
      </c>
      <c r="G343" s="48">
        <v>89452</v>
      </c>
      <c r="H343" s="49">
        <v>4700</v>
      </c>
      <c r="I343" s="47">
        <v>600</v>
      </c>
      <c r="J343" s="158"/>
      <c r="K343" s="157"/>
      <c r="L343" s="158">
        <v>10200</v>
      </c>
      <c r="M343" s="157"/>
    </row>
    <row r="344" spans="1:13">
      <c r="A344" s="157"/>
      <c r="B344" s="157"/>
      <c r="C344" s="157"/>
      <c r="D344" s="157" t="s">
        <v>201</v>
      </c>
      <c r="E344" s="47" t="s">
        <v>10</v>
      </c>
      <c r="F344" s="47" t="s">
        <v>133</v>
      </c>
      <c r="G344" s="48" t="s">
        <v>134</v>
      </c>
      <c r="H344" s="49">
        <v>450</v>
      </c>
      <c r="I344" s="47">
        <v>100</v>
      </c>
      <c r="J344" s="158"/>
      <c r="K344" s="157"/>
      <c r="L344" s="158">
        <v>10200</v>
      </c>
      <c r="M344" s="157"/>
    </row>
    <row r="345" spans="1:13">
      <c r="A345" s="157"/>
      <c r="B345" s="157"/>
      <c r="C345" s="157"/>
      <c r="D345" s="157" t="s">
        <v>201</v>
      </c>
      <c r="E345" s="47" t="s">
        <v>202</v>
      </c>
      <c r="F345" s="47" t="s">
        <v>127</v>
      </c>
      <c r="G345" s="48" t="s">
        <v>203</v>
      </c>
      <c r="H345" s="49"/>
      <c r="I345" s="47">
        <v>1200</v>
      </c>
      <c r="J345" s="158"/>
      <c r="K345" s="157"/>
      <c r="L345" s="158">
        <v>10200</v>
      </c>
      <c r="M345" s="157"/>
    </row>
    <row r="346" spans="1:13">
      <c r="A346" s="157">
        <v>49</v>
      </c>
      <c r="B346" s="157" t="s">
        <v>175</v>
      </c>
      <c r="C346" s="157" t="s">
        <v>124</v>
      </c>
      <c r="D346" s="157" t="s">
        <v>204</v>
      </c>
      <c r="E346" s="47" t="s">
        <v>154</v>
      </c>
      <c r="F346" s="47" t="s">
        <v>127</v>
      </c>
      <c r="G346" s="48">
        <v>89582</v>
      </c>
      <c r="H346" s="49">
        <v>4920</v>
      </c>
      <c r="I346" s="47">
        <v>3339</v>
      </c>
      <c r="J346" s="158">
        <v>400</v>
      </c>
      <c r="K346" s="157">
        <v>100</v>
      </c>
      <c r="L346" s="158">
        <v>10200</v>
      </c>
      <c r="M346" s="157">
        <f>I346+I347+I348+I349+I350*2+I351</f>
        <v>7959</v>
      </c>
    </row>
    <row r="347" spans="1:13">
      <c r="A347" s="157"/>
      <c r="B347" s="157"/>
      <c r="C347" s="157"/>
      <c r="D347" s="157" t="s">
        <v>204</v>
      </c>
      <c r="E347" s="47" t="s">
        <v>9</v>
      </c>
      <c r="F347" s="47" t="s">
        <v>177</v>
      </c>
      <c r="G347" s="48">
        <v>253805</v>
      </c>
      <c r="H347" s="49">
        <v>4000</v>
      </c>
      <c r="I347" s="47">
        <v>1800</v>
      </c>
      <c r="J347" s="158"/>
      <c r="K347" s="157"/>
      <c r="L347" s="158">
        <v>10200</v>
      </c>
      <c r="M347" s="157"/>
    </row>
    <row r="348" spans="1:13">
      <c r="A348" s="157"/>
      <c r="B348" s="157"/>
      <c r="C348" s="157"/>
      <c r="D348" s="157" t="s">
        <v>204</v>
      </c>
      <c r="E348" s="47" t="s">
        <v>166</v>
      </c>
      <c r="F348" s="47" t="s">
        <v>127</v>
      </c>
      <c r="G348" s="48">
        <v>89470</v>
      </c>
      <c r="H348" s="49">
        <v>4870</v>
      </c>
      <c r="I348" s="47">
        <v>820</v>
      </c>
      <c r="J348" s="158"/>
      <c r="K348" s="157"/>
      <c r="L348" s="158">
        <v>10200</v>
      </c>
      <c r="M348" s="157"/>
    </row>
    <row r="349" spans="1:13">
      <c r="A349" s="157"/>
      <c r="B349" s="157"/>
      <c r="C349" s="157"/>
      <c r="D349" s="157" t="s">
        <v>204</v>
      </c>
      <c r="E349" s="47" t="s">
        <v>21</v>
      </c>
      <c r="F349" s="47" t="s">
        <v>127</v>
      </c>
      <c r="G349" s="48">
        <v>89452</v>
      </c>
      <c r="H349" s="49">
        <v>4700</v>
      </c>
      <c r="I349" s="47">
        <v>600</v>
      </c>
      <c r="J349" s="158"/>
      <c r="K349" s="157"/>
      <c r="L349" s="158">
        <v>10200</v>
      </c>
      <c r="M349" s="157"/>
    </row>
    <row r="350" spans="1:13">
      <c r="A350" s="157"/>
      <c r="B350" s="157"/>
      <c r="C350" s="157"/>
      <c r="D350" s="157" t="s">
        <v>204</v>
      </c>
      <c r="E350" s="47" t="s">
        <v>10</v>
      </c>
      <c r="F350" s="47" t="s">
        <v>133</v>
      </c>
      <c r="G350" s="48" t="s">
        <v>134</v>
      </c>
      <c r="H350" s="49">
        <v>450</v>
      </c>
      <c r="I350" s="47">
        <v>100</v>
      </c>
      <c r="J350" s="158"/>
      <c r="K350" s="157"/>
      <c r="L350" s="158">
        <v>10200</v>
      </c>
      <c r="M350" s="157"/>
    </row>
    <row r="351" spans="1:13">
      <c r="A351" s="157"/>
      <c r="B351" s="157"/>
      <c r="C351" s="157"/>
      <c r="D351" s="157" t="s">
        <v>204</v>
      </c>
      <c r="E351" s="47" t="s">
        <v>202</v>
      </c>
      <c r="F351" s="47" t="s">
        <v>127</v>
      </c>
      <c r="G351" s="48" t="s">
        <v>203</v>
      </c>
      <c r="H351" s="49"/>
      <c r="I351" s="47">
        <v>1200</v>
      </c>
      <c r="J351" s="158"/>
      <c r="K351" s="157"/>
      <c r="L351" s="158">
        <v>10200</v>
      </c>
      <c r="M351" s="157"/>
    </row>
    <row r="352" spans="1:13">
      <c r="A352" s="157">
        <v>50</v>
      </c>
      <c r="B352" s="157" t="s">
        <v>175</v>
      </c>
      <c r="C352" s="157" t="s">
        <v>124</v>
      </c>
      <c r="D352" s="157" t="s">
        <v>205</v>
      </c>
      <c r="E352" s="47" t="s">
        <v>149</v>
      </c>
      <c r="F352" s="47" t="s">
        <v>132</v>
      </c>
      <c r="G352" s="48">
        <v>253784</v>
      </c>
      <c r="H352" s="49">
        <v>4920</v>
      </c>
      <c r="I352" s="47">
        <v>3339</v>
      </c>
      <c r="J352" s="158">
        <v>400</v>
      </c>
      <c r="K352" s="157">
        <v>100</v>
      </c>
      <c r="L352" s="158">
        <v>10200</v>
      </c>
      <c r="M352" s="157">
        <f>I352+I353+I354+I355*2+I356+K352</f>
        <v>7859</v>
      </c>
    </row>
    <row r="353" spans="1:13">
      <c r="A353" s="157"/>
      <c r="B353" s="157"/>
      <c r="C353" s="157"/>
      <c r="D353" s="157" t="s">
        <v>205</v>
      </c>
      <c r="E353" s="47" t="s">
        <v>9</v>
      </c>
      <c r="F353" s="47" t="s">
        <v>132</v>
      </c>
      <c r="G353" s="48">
        <v>253805</v>
      </c>
      <c r="H353" s="49">
        <v>4000</v>
      </c>
      <c r="I353" s="47">
        <v>2800</v>
      </c>
      <c r="J353" s="158"/>
      <c r="K353" s="157"/>
      <c r="L353" s="158">
        <v>10200</v>
      </c>
      <c r="M353" s="157"/>
    </row>
    <row r="354" spans="1:13">
      <c r="A354" s="157"/>
      <c r="B354" s="157"/>
      <c r="C354" s="157"/>
      <c r="D354" s="157" t="s">
        <v>205</v>
      </c>
      <c r="E354" s="47" t="s">
        <v>166</v>
      </c>
      <c r="F354" s="47" t="s">
        <v>127</v>
      </c>
      <c r="G354" s="48">
        <v>89470</v>
      </c>
      <c r="H354" s="49">
        <v>4870</v>
      </c>
      <c r="I354" s="47">
        <v>820</v>
      </c>
      <c r="J354" s="158"/>
      <c r="K354" s="157"/>
      <c r="L354" s="158">
        <v>10200</v>
      </c>
      <c r="M354" s="157"/>
    </row>
    <row r="355" spans="1:13">
      <c r="A355" s="157"/>
      <c r="B355" s="157"/>
      <c r="C355" s="157"/>
      <c r="D355" s="157"/>
      <c r="E355" s="47" t="s">
        <v>10</v>
      </c>
      <c r="F355" s="47" t="s">
        <v>133</v>
      </c>
      <c r="G355" s="48" t="s">
        <v>134</v>
      </c>
      <c r="H355" s="49">
        <v>450</v>
      </c>
      <c r="I355" s="47">
        <v>100</v>
      </c>
      <c r="J355" s="158"/>
      <c r="K355" s="157"/>
      <c r="L355" s="158"/>
      <c r="M355" s="157"/>
    </row>
    <row r="356" spans="1:13">
      <c r="A356" s="157"/>
      <c r="B356" s="157"/>
      <c r="C356" s="157"/>
      <c r="D356" s="157" t="s">
        <v>205</v>
      </c>
      <c r="E356" s="47" t="s">
        <v>21</v>
      </c>
      <c r="F356" s="47" t="s">
        <v>127</v>
      </c>
      <c r="G356" s="48">
        <v>89452</v>
      </c>
      <c r="H356" s="49">
        <v>4700</v>
      </c>
      <c r="I356" s="47">
        <v>600</v>
      </c>
      <c r="J356" s="158"/>
      <c r="K356" s="157"/>
      <c r="L356" s="158">
        <v>10200</v>
      </c>
      <c r="M356" s="157"/>
    </row>
    <row r="357" spans="1:13">
      <c r="A357" s="157">
        <v>50</v>
      </c>
      <c r="B357" s="157" t="s">
        <v>175</v>
      </c>
      <c r="C357" s="157" t="s">
        <v>124</v>
      </c>
      <c r="D357" s="157" t="s">
        <v>206</v>
      </c>
      <c r="E357" s="47" t="s">
        <v>151</v>
      </c>
      <c r="F357" s="47" t="s">
        <v>132</v>
      </c>
      <c r="G357" s="48">
        <v>253788</v>
      </c>
      <c r="H357" s="49">
        <v>4920</v>
      </c>
      <c r="I357" s="47">
        <v>3339</v>
      </c>
      <c r="J357" s="158">
        <v>400</v>
      </c>
      <c r="K357" s="157">
        <v>100</v>
      </c>
      <c r="L357" s="158">
        <v>10200</v>
      </c>
      <c r="M357" s="157">
        <f>I357+I358+I359+I360*2+I361+K357</f>
        <v>7859</v>
      </c>
    </row>
    <row r="358" spans="1:13">
      <c r="A358" s="157"/>
      <c r="B358" s="157"/>
      <c r="C358" s="157"/>
      <c r="D358" s="157" t="s">
        <v>206</v>
      </c>
      <c r="E358" s="47" t="s">
        <v>9</v>
      </c>
      <c r="F358" s="47" t="s">
        <v>132</v>
      </c>
      <c r="G358" s="48">
        <v>253805</v>
      </c>
      <c r="H358" s="49">
        <v>4000</v>
      </c>
      <c r="I358" s="47">
        <v>2800</v>
      </c>
      <c r="J358" s="158"/>
      <c r="K358" s="157"/>
      <c r="L358" s="158">
        <v>10200</v>
      </c>
      <c r="M358" s="157"/>
    </row>
    <row r="359" spans="1:13">
      <c r="A359" s="157"/>
      <c r="B359" s="157"/>
      <c r="C359" s="157"/>
      <c r="D359" s="157" t="s">
        <v>206</v>
      </c>
      <c r="E359" s="47" t="s">
        <v>166</v>
      </c>
      <c r="F359" s="47" t="s">
        <v>127</v>
      </c>
      <c r="G359" s="48">
        <v>89470</v>
      </c>
      <c r="H359" s="49">
        <v>4870</v>
      </c>
      <c r="I359" s="47">
        <v>820</v>
      </c>
      <c r="J359" s="158"/>
      <c r="K359" s="157"/>
      <c r="L359" s="158">
        <v>10200</v>
      </c>
      <c r="M359" s="157"/>
    </row>
    <row r="360" spans="1:13">
      <c r="A360" s="157"/>
      <c r="B360" s="157"/>
      <c r="C360" s="157"/>
      <c r="D360" s="157"/>
      <c r="E360" s="47" t="s">
        <v>10</v>
      </c>
      <c r="F360" s="47" t="s">
        <v>133</v>
      </c>
      <c r="G360" s="48" t="s">
        <v>134</v>
      </c>
      <c r="H360" s="49">
        <v>450</v>
      </c>
      <c r="I360" s="47">
        <v>100</v>
      </c>
      <c r="J360" s="158"/>
      <c r="K360" s="157"/>
      <c r="L360" s="158"/>
      <c r="M360" s="157"/>
    </row>
    <row r="361" spans="1:13">
      <c r="A361" s="157"/>
      <c r="B361" s="157"/>
      <c r="C361" s="157"/>
      <c r="D361" s="157" t="s">
        <v>206</v>
      </c>
      <c r="E361" s="47" t="s">
        <v>21</v>
      </c>
      <c r="F361" s="47" t="s">
        <v>127</v>
      </c>
      <c r="G361" s="48">
        <v>89452</v>
      </c>
      <c r="H361" s="49">
        <v>4700</v>
      </c>
      <c r="I361" s="47">
        <v>600</v>
      </c>
      <c r="J361" s="158"/>
      <c r="K361" s="157"/>
      <c r="L361" s="158">
        <v>10200</v>
      </c>
      <c r="M361" s="157"/>
    </row>
    <row r="362" spans="1:13">
      <c r="A362" s="157">
        <v>52</v>
      </c>
      <c r="B362" s="157" t="s">
        <v>175</v>
      </c>
      <c r="C362" s="157" t="s">
        <v>124</v>
      </c>
      <c r="D362" s="157" t="s">
        <v>207</v>
      </c>
      <c r="E362" s="47" t="s">
        <v>139</v>
      </c>
      <c r="F362" s="47" t="s">
        <v>140</v>
      </c>
      <c r="G362" s="48" t="s">
        <v>141</v>
      </c>
      <c r="H362" s="49">
        <v>4920</v>
      </c>
      <c r="I362" s="47">
        <v>3339</v>
      </c>
      <c r="J362" s="158">
        <v>400</v>
      </c>
      <c r="K362" s="157">
        <v>100</v>
      </c>
      <c r="L362" s="158">
        <v>10200</v>
      </c>
      <c r="M362" s="157">
        <f>I362+I363+I364+I365+I366*2+I367+I368+I369+I370+K362</f>
        <v>8949</v>
      </c>
    </row>
    <row r="363" spans="1:13">
      <c r="A363" s="157"/>
      <c r="B363" s="157"/>
      <c r="C363" s="157"/>
      <c r="D363" s="157" t="s">
        <v>207</v>
      </c>
      <c r="E363" s="47" t="s">
        <v>9</v>
      </c>
      <c r="F363" s="47" t="s">
        <v>177</v>
      </c>
      <c r="G363" s="48">
        <v>253805</v>
      </c>
      <c r="H363" s="49">
        <v>4000</v>
      </c>
      <c r="I363" s="47">
        <v>1800</v>
      </c>
      <c r="J363" s="158"/>
      <c r="K363" s="157"/>
      <c r="L363" s="158">
        <v>10200</v>
      </c>
      <c r="M363" s="157"/>
    </row>
    <row r="364" spans="1:13">
      <c r="A364" s="157"/>
      <c r="B364" s="157"/>
      <c r="C364" s="157"/>
      <c r="D364" s="157" t="s">
        <v>207</v>
      </c>
      <c r="E364" s="47" t="s">
        <v>166</v>
      </c>
      <c r="F364" s="47" t="s">
        <v>127</v>
      </c>
      <c r="G364" s="48">
        <v>89470</v>
      </c>
      <c r="H364" s="49">
        <v>4870</v>
      </c>
      <c r="I364" s="47">
        <v>820</v>
      </c>
      <c r="J364" s="158"/>
      <c r="K364" s="157"/>
      <c r="L364" s="158">
        <v>10200</v>
      </c>
      <c r="M364" s="157"/>
    </row>
    <row r="365" spans="1:13">
      <c r="A365" s="157"/>
      <c r="B365" s="157"/>
      <c r="C365" s="157"/>
      <c r="D365" s="157" t="s">
        <v>207</v>
      </c>
      <c r="E365" s="47" t="s">
        <v>21</v>
      </c>
      <c r="F365" s="47" t="s">
        <v>127</v>
      </c>
      <c r="G365" s="48">
        <v>89452</v>
      </c>
      <c r="H365" s="49">
        <v>4700</v>
      </c>
      <c r="I365" s="47">
        <v>600</v>
      </c>
      <c r="J365" s="158"/>
      <c r="K365" s="157"/>
      <c r="L365" s="158">
        <v>10200</v>
      </c>
      <c r="M365" s="157"/>
    </row>
    <row r="366" spans="1:13">
      <c r="A366" s="157"/>
      <c r="B366" s="157"/>
      <c r="C366" s="157"/>
      <c r="D366" s="157"/>
      <c r="E366" s="47" t="s">
        <v>10</v>
      </c>
      <c r="F366" s="47" t="s">
        <v>133</v>
      </c>
      <c r="G366" s="48" t="s">
        <v>134</v>
      </c>
      <c r="H366" s="49">
        <v>450</v>
      </c>
      <c r="I366" s="47">
        <v>100</v>
      </c>
      <c r="J366" s="158"/>
      <c r="K366" s="157"/>
      <c r="L366" s="158"/>
      <c r="M366" s="157"/>
    </row>
    <row r="367" spans="1:13">
      <c r="A367" s="157"/>
      <c r="B367" s="157"/>
      <c r="C367" s="157"/>
      <c r="D367" s="157" t="s">
        <v>207</v>
      </c>
      <c r="E367" s="47" t="s">
        <v>208</v>
      </c>
      <c r="F367" s="47" t="s">
        <v>209</v>
      </c>
      <c r="G367" s="48">
        <v>54690</v>
      </c>
      <c r="H367" s="49"/>
      <c r="I367" s="47">
        <v>210</v>
      </c>
      <c r="J367" s="158"/>
      <c r="K367" s="157"/>
      <c r="L367" s="158">
        <v>10200</v>
      </c>
      <c r="M367" s="157"/>
    </row>
    <row r="368" spans="1:13">
      <c r="A368" s="157"/>
      <c r="B368" s="157"/>
      <c r="C368" s="157"/>
      <c r="D368" s="157" t="s">
        <v>207</v>
      </c>
      <c r="E368" s="47" t="s">
        <v>210</v>
      </c>
      <c r="F368" s="47" t="s">
        <v>209</v>
      </c>
      <c r="G368" s="48">
        <v>54644</v>
      </c>
      <c r="H368" s="49"/>
      <c r="I368" s="47">
        <v>320</v>
      </c>
      <c r="J368" s="158"/>
      <c r="K368" s="157"/>
      <c r="L368" s="158">
        <v>10200</v>
      </c>
      <c r="M368" s="157"/>
    </row>
    <row r="369" spans="1:13">
      <c r="A369" s="157"/>
      <c r="B369" s="157"/>
      <c r="C369" s="157"/>
      <c r="D369" s="157"/>
      <c r="E369" s="47" t="s">
        <v>211</v>
      </c>
      <c r="F369" s="47" t="s">
        <v>140</v>
      </c>
      <c r="G369" s="48">
        <v>253843</v>
      </c>
      <c r="H369" s="49"/>
      <c r="I369" s="47">
        <v>360</v>
      </c>
      <c r="J369" s="158"/>
      <c r="K369" s="157"/>
      <c r="L369" s="158">
        <v>10200</v>
      </c>
      <c r="M369" s="157"/>
    </row>
    <row r="370" spans="1:13">
      <c r="A370" s="157"/>
      <c r="B370" s="157"/>
      <c r="C370" s="157"/>
      <c r="D370" s="157"/>
      <c r="E370" s="47" t="s">
        <v>212</v>
      </c>
      <c r="F370" s="47" t="s">
        <v>140</v>
      </c>
      <c r="G370" s="48">
        <v>253845</v>
      </c>
      <c r="H370" s="49"/>
      <c r="I370" s="47">
        <v>1200</v>
      </c>
      <c r="J370" s="158"/>
      <c r="K370" s="157"/>
      <c r="L370" s="158">
        <v>10200</v>
      </c>
      <c r="M370" s="157"/>
    </row>
    <row r="371" spans="1:13">
      <c r="A371" s="157">
        <v>53</v>
      </c>
      <c r="B371" s="157" t="s">
        <v>175</v>
      </c>
      <c r="C371" s="157" t="s">
        <v>124</v>
      </c>
      <c r="D371" s="157" t="s">
        <v>213</v>
      </c>
      <c r="E371" s="47" t="s">
        <v>145</v>
      </c>
      <c r="F371" s="47" t="s">
        <v>140</v>
      </c>
      <c r="G371" s="48">
        <v>253872</v>
      </c>
      <c r="H371" s="49">
        <v>4920</v>
      </c>
      <c r="I371" s="47">
        <v>3339</v>
      </c>
      <c r="J371" s="158">
        <v>400</v>
      </c>
      <c r="K371" s="157">
        <v>100</v>
      </c>
      <c r="L371" s="158">
        <v>10200</v>
      </c>
      <c r="M371" s="157">
        <f>I371+I372+I373+I374+I375*2+I376+I377+I378+I379+K371</f>
        <v>8949</v>
      </c>
    </row>
    <row r="372" spans="1:13">
      <c r="A372" s="157"/>
      <c r="B372" s="157"/>
      <c r="C372" s="157"/>
      <c r="D372" s="157" t="s">
        <v>213</v>
      </c>
      <c r="E372" s="47" t="s">
        <v>9</v>
      </c>
      <c r="F372" s="47" t="s">
        <v>177</v>
      </c>
      <c r="G372" s="48">
        <v>253805</v>
      </c>
      <c r="H372" s="49">
        <v>4000</v>
      </c>
      <c r="I372" s="47">
        <v>1800</v>
      </c>
      <c r="J372" s="158"/>
      <c r="K372" s="157"/>
      <c r="L372" s="158">
        <v>10200</v>
      </c>
      <c r="M372" s="157"/>
    </row>
    <row r="373" spans="1:13">
      <c r="A373" s="157"/>
      <c r="B373" s="157"/>
      <c r="C373" s="157"/>
      <c r="D373" s="157" t="s">
        <v>213</v>
      </c>
      <c r="E373" s="47" t="s">
        <v>166</v>
      </c>
      <c r="F373" s="47" t="s">
        <v>127</v>
      </c>
      <c r="G373" s="48">
        <v>89470</v>
      </c>
      <c r="H373" s="49">
        <v>4870</v>
      </c>
      <c r="I373" s="47">
        <v>820</v>
      </c>
      <c r="J373" s="158"/>
      <c r="K373" s="157"/>
      <c r="L373" s="158">
        <v>10200</v>
      </c>
      <c r="M373" s="157"/>
    </row>
    <row r="374" spans="1:13">
      <c r="A374" s="157"/>
      <c r="B374" s="157"/>
      <c r="C374" s="157"/>
      <c r="D374" s="157" t="s">
        <v>213</v>
      </c>
      <c r="E374" s="47" t="s">
        <v>21</v>
      </c>
      <c r="F374" s="47" t="s">
        <v>127</v>
      </c>
      <c r="G374" s="48">
        <v>89452</v>
      </c>
      <c r="H374" s="49">
        <v>4700</v>
      </c>
      <c r="I374" s="47">
        <v>600</v>
      </c>
      <c r="J374" s="158"/>
      <c r="K374" s="157"/>
      <c r="L374" s="158">
        <v>10200</v>
      </c>
      <c r="M374" s="157"/>
    </row>
    <row r="375" spans="1:13">
      <c r="A375" s="157"/>
      <c r="B375" s="157"/>
      <c r="C375" s="157"/>
      <c r="D375" s="157"/>
      <c r="E375" s="47" t="s">
        <v>10</v>
      </c>
      <c r="F375" s="47" t="s">
        <v>133</v>
      </c>
      <c r="G375" s="48" t="s">
        <v>134</v>
      </c>
      <c r="H375" s="49">
        <v>450</v>
      </c>
      <c r="I375" s="47">
        <v>100</v>
      </c>
      <c r="J375" s="158"/>
      <c r="K375" s="157"/>
      <c r="L375" s="158"/>
      <c r="M375" s="157"/>
    </row>
    <row r="376" spans="1:13">
      <c r="A376" s="157"/>
      <c r="B376" s="157"/>
      <c r="C376" s="157"/>
      <c r="D376" s="157" t="s">
        <v>213</v>
      </c>
      <c r="E376" s="47" t="s">
        <v>208</v>
      </c>
      <c r="F376" s="47" t="s">
        <v>209</v>
      </c>
      <c r="G376" s="48">
        <v>54690</v>
      </c>
      <c r="H376" s="49"/>
      <c r="I376" s="47">
        <v>210</v>
      </c>
      <c r="J376" s="158"/>
      <c r="K376" s="157"/>
      <c r="L376" s="158">
        <v>10200</v>
      </c>
      <c r="M376" s="157"/>
    </row>
    <row r="377" spans="1:13">
      <c r="A377" s="157"/>
      <c r="B377" s="157"/>
      <c r="C377" s="157"/>
      <c r="D377" s="157" t="s">
        <v>213</v>
      </c>
      <c r="E377" s="47" t="s">
        <v>210</v>
      </c>
      <c r="F377" s="47" t="s">
        <v>209</v>
      </c>
      <c r="G377" s="48">
        <v>54644</v>
      </c>
      <c r="H377" s="49"/>
      <c r="I377" s="47">
        <v>320</v>
      </c>
      <c r="J377" s="158"/>
      <c r="K377" s="157"/>
      <c r="L377" s="158">
        <v>10200</v>
      </c>
      <c r="M377" s="157"/>
    </row>
    <row r="378" spans="1:13">
      <c r="A378" s="157"/>
      <c r="B378" s="157"/>
      <c r="C378" s="157"/>
      <c r="D378" s="157"/>
      <c r="E378" s="47" t="s">
        <v>211</v>
      </c>
      <c r="F378" s="47" t="s">
        <v>140</v>
      </c>
      <c r="G378" s="48">
        <v>253843</v>
      </c>
      <c r="H378" s="49"/>
      <c r="I378" s="47">
        <v>360</v>
      </c>
      <c r="J378" s="158"/>
      <c r="K378" s="157"/>
      <c r="L378" s="158">
        <v>10200</v>
      </c>
      <c r="M378" s="157"/>
    </row>
    <row r="379" spans="1:13">
      <c r="A379" s="157"/>
      <c r="B379" s="157"/>
      <c r="C379" s="157"/>
      <c r="D379" s="157"/>
      <c r="E379" s="47" t="s">
        <v>212</v>
      </c>
      <c r="F379" s="47" t="s">
        <v>140</v>
      </c>
      <c r="G379" s="48">
        <v>253845</v>
      </c>
      <c r="H379" s="49"/>
      <c r="I379" s="47">
        <v>1200</v>
      </c>
      <c r="J379" s="158"/>
      <c r="K379" s="157"/>
      <c r="L379" s="158">
        <v>10200</v>
      </c>
      <c r="M379" s="157"/>
    </row>
    <row r="380" spans="1:13">
      <c r="A380" s="157">
        <v>54</v>
      </c>
      <c r="B380" s="157" t="s">
        <v>175</v>
      </c>
      <c r="C380" s="157" t="s">
        <v>124</v>
      </c>
      <c r="D380" s="157" t="s">
        <v>214</v>
      </c>
      <c r="E380" s="47" t="s">
        <v>172</v>
      </c>
      <c r="F380" s="47" t="s">
        <v>170</v>
      </c>
      <c r="G380" s="48">
        <v>55578</v>
      </c>
      <c r="H380" s="49">
        <v>4920</v>
      </c>
      <c r="I380" s="47">
        <v>3339</v>
      </c>
      <c r="J380" s="158">
        <v>400</v>
      </c>
      <c r="K380" s="157">
        <v>100</v>
      </c>
      <c r="L380" s="158">
        <v>10200</v>
      </c>
      <c r="M380" s="157">
        <f>I380+I381+I382+I383+K380</f>
        <v>10300</v>
      </c>
    </row>
    <row r="381" spans="1:13">
      <c r="A381" s="157"/>
      <c r="B381" s="157"/>
      <c r="C381" s="157"/>
      <c r="D381" s="157" t="s">
        <v>214</v>
      </c>
      <c r="E381" s="47" t="s">
        <v>9</v>
      </c>
      <c r="F381" s="47" t="s">
        <v>132</v>
      </c>
      <c r="G381" s="48">
        <v>253805</v>
      </c>
      <c r="H381" s="49">
        <v>4000</v>
      </c>
      <c r="I381" s="47">
        <v>2800</v>
      </c>
      <c r="J381" s="158"/>
      <c r="K381" s="157"/>
      <c r="L381" s="158">
        <v>10200</v>
      </c>
      <c r="M381" s="157"/>
    </row>
    <row r="382" spans="1:13">
      <c r="A382" s="157"/>
      <c r="B382" s="157"/>
      <c r="C382" s="157"/>
      <c r="D382" s="157" t="s">
        <v>214</v>
      </c>
      <c r="E382" s="47" t="s">
        <v>131</v>
      </c>
      <c r="F382" s="47" t="s">
        <v>132</v>
      </c>
      <c r="G382" s="48">
        <v>253796</v>
      </c>
      <c r="H382" s="49">
        <v>4870</v>
      </c>
      <c r="I382" s="47">
        <v>820</v>
      </c>
      <c r="J382" s="158"/>
      <c r="K382" s="157"/>
      <c r="L382" s="158">
        <v>10200</v>
      </c>
      <c r="M382" s="157"/>
    </row>
    <row r="383" spans="1:13">
      <c r="A383" s="157"/>
      <c r="B383" s="157"/>
      <c r="C383" s="157"/>
      <c r="D383" s="157"/>
      <c r="E383" s="47" t="s">
        <v>157</v>
      </c>
      <c r="F383" s="47" t="s">
        <v>143</v>
      </c>
      <c r="G383" s="48">
        <v>406339</v>
      </c>
      <c r="H383" s="49">
        <v>4700</v>
      </c>
      <c r="I383" s="47">
        <v>3241</v>
      </c>
      <c r="J383" s="158"/>
      <c r="K383" s="157"/>
      <c r="L383" s="158">
        <v>10200</v>
      </c>
      <c r="M383" s="157"/>
    </row>
    <row r="384" spans="1:13">
      <c r="A384" s="157">
        <v>55</v>
      </c>
      <c r="B384" s="157" t="s">
        <v>175</v>
      </c>
      <c r="C384" s="157" t="s">
        <v>124</v>
      </c>
      <c r="D384" s="157" t="s">
        <v>215</v>
      </c>
      <c r="E384" s="47" t="s">
        <v>169</v>
      </c>
      <c r="F384" s="47" t="s">
        <v>170</v>
      </c>
      <c r="G384" s="48">
        <v>55578</v>
      </c>
      <c r="H384" s="49">
        <v>4920</v>
      </c>
      <c r="I384" s="47">
        <v>3339</v>
      </c>
      <c r="J384" s="158">
        <v>400</v>
      </c>
      <c r="K384" s="157">
        <v>100</v>
      </c>
      <c r="L384" s="158">
        <v>10200</v>
      </c>
      <c r="M384" s="157">
        <f>I384+I385+I386+I387+K384</f>
        <v>10300</v>
      </c>
    </row>
    <row r="385" spans="1:13">
      <c r="A385" s="157"/>
      <c r="B385" s="157"/>
      <c r="C385" s="157"/>
      <c r="D385" s="157" t="s">
        <v>215</v>
      </c>
      <c r="E385" s="47" t="s">
        <v>9</v>
      </c>
      <c r="F385" s="47" t="s">
        <v>132</v>
      </c>
      <c r="G385" s="48">
        <v>253805</v>
      </c>
      <c r="H385" s="49">
        <v>4000</v>
      </c>
      <c r="I385" s="47">
        <v>2800</v>
      </c>
      <c r="J385" s="158"/>
      <c r="K385" s="157"/>
      <c r="L385" s="158">
        <v>10200</v>
      </c>
      <c r="M385" s="157"/>
    </row>
    <row r="386" spans="1:13">
      <c r="A386" s="157"/>
      <c r="B386" s="157"/>
      <c r="C386" s="157"/>
      <c r="D386" s="157" t="s">
        <v>215</v>
      </c>
      <c r="E386" s="47" t="s">
        <v>131</v>
      </c>
      <c r="F386" s="47" t="s">
        <v>132</v>
      </c>
      <c r="G386" s="48">
        <v>253796</v>
      </c>
      <c r="H386" s="49">
        <v>4870</v>
      </c>
      <c r="I386" s="47">
        <v>820</v>
      </c>
      <c r="J386" s="158"/>
      <c r="K386" s="157"/>
      <c r="L386" s="158">
        <v>10200</v>
      </c>
      <c r="M386" s="157"/>
    </row>
    <row r="387" spans="1:13">
      <c r="A387" s="157"/>
      <c r="B387" s="157"/>
      <c r="C387" s="157"/>
      <c r="D387" s="157"/>
      <c r="E387" s="47" t="s">
        <v>157</v>
      </c>
      <c r="F387" s="47" t="s">
        <v>143</v>
      </c>
      <c r="G387" s="48">
        <v>406339</v>
      </c>
      <c r="H387" s="49">
        <v>4700</v>
      </c>
      <c r="I387" s="47">
        <v>3241</v>
      </c>
      <c r="J387" s="158"/>
      <c r="K387" s="157"/>
      <c r="L387" s="158">
        <v>10200</v>
      </c>
      <c r="M387" s="157"/>
    </row>
    <row r="388" spans="1:13">
      <c r="A388" s="157">
        <v>56</v>
      </c>
      <c r="B388" s="157" t="s">
        <v>175</v>
      </c>
      <c r="C388" s="157" t="s">
        <v>124</v>
      </c>
      <c r="D388" s="157" t="s">
        <v>216</v>
      </c>
      <c r="E388" s="47" t="s">
        <v>172</v>
      </c>
      <c r="F388" s="47" t="s">
        <v>170</v>
      </c>
      <c r="G388" s="48">
        <v>55578</v>
      </c>
      <c r="H388" s="49">
        <v>4920</v>
      </c>
      <c r="I388" s="47">
        <v>3339</v>
      </c>
      <c r="J388" s="158">
        <v>400</v>
      </c>
      <c r="K388" s="157">
        <v>100</v>
      </c>
      <c r="L388" s="158">
        <v>10200</v>
      </c>
      <c r="M388" s="157">
        <f>I388+I389+I390+I391*2+I392+K388</f>
        <v>6859</v>
      </c>
    </row>
    <row r="389" spans="1:13">
      <c r="A389" s="157"/>
      <c r="B389" s="157"/>
      <c r="C389" s="157"/>
      <c r="D389" s="157" t="s">
        <v>216</v>
      </c>
      <c r="E389" s="47" t="s">
        <v>9</v>
      </c>
      <c r="F389" s="47" t="s">
        <v>177</v>
      </c>
      <c r="G389" s="48">
        <v>253805</v>
      </c>
      <c r="H389" s="49">
        <v>4000</v>
      </c>
      <c r="I389" s="47">
        <v>1800</v>
      </c>
      <c r="J389" s="158"/>
      <c r="K389" s="157"/>
      <c r="L389" s="158">
        <v>10200</v>
      </c>
      <c r="M389" s="157"/>
    </row>
    <row r="390" spans="1:13">
      <c r="A390" s="157"/>
      <c r="B390" s="157"/>
      <c r="C390" s="157"/>
      <c r="D390" s="157" t="s">
        <v>216</v>
      </c>
      <c r="E390" s="47" t="s">
        <v>166</v>
      </c>
      <c r="F390" s="47" t="s">
        <v>127</v>
      </c>
      <c r="G390" s="48">
        <v>89470</v>
      </c>
      <c r="H390" s="49">
        <v>4870</v>
      </c>
      <c r="I390" s="47">
        <v>820</v>
      </c>
      <c r="J390" s="158"/>
      <c r="K390" s="157"/>
      <c r="L390" s="158">
        <v>10200</v>
      </c>
      <c r="M390" s="157"/>
    </row>
    <row r="391" spans="1:13">
      <c r="A391" s="157"/>
      <c r="B391" s="157"/>
      <c r="C391" s="157"/>
      <c r="D391" s="157"/>
      <c r="E391" s="47" t="s">
        <v>10</v>
      </c>
      <c r="F391" s="47" t="s">
        <v>133</v>
      </c>
      <c r="G391" s="48" t="s">
        <v>134</v>
      </c>
      <c r="H391" s="49">
        <v>450</v>
      </c>
      <c r="I391" s="47">
        <v>100</v>
      </c>
      <c r="J391" s="158"/>
      <c r="K391" s="157"/>
      <c r="L391" s="158"/>
      <c r="M391" s="157"/>
    </row>
    <row r="392" spans="1:13">
      <c r="A392" s="157"/>
      <c r="B392" s="157"/>
      <c r="C392" s="157"/>
      <c r="D392" s="157" t="s">
        <v>216</v>
      </c>
      <c r="E392" s="47" t="s">
        <v>21</v>
      </c>
      <c r="F392" s="47" t="s">
        <v>127</v>
      </c>
      <c r="G392" s="48">
        <v>89452</v>
      </c>
      <c r="H392" s="49">
        <v>4700</v>
      </c>
      <c r="I392" s="47">
        <v>600</v>
      </c>
      <c r="J392" s="158"/>
      <c r="K392" s="157"/>
      <c r="L392" s="158">
        <v>10200</v>
      </c>
      <c r="M392" s="157"/>
    </row>
    <row r="393" spans="1:13">
      <c r="A393" s="157">
        <v>57</v>
      </c>
      <c r="B393" s="157" t="s">
        <v>175</v>
      </c>
      <c r="C393" s="157" t="s">
        <v>124</v>
      </c>
      <c r="D393" s="157" t="s">
        <v>217</v>
      </c>
      <c r="E393" s="47" t="s">
        <v>169</v>
      </c>
      <c r="F393" s="47" t="s">
        <v>170</v>
      </c>
      <c r="G393" s="48">
        <v>55578</v>
      </c>
      <c r="H393" s="49">
        <v>4920</v>
      </c>
      <c r="I393" s="47">
        <v>3339</v>
      </c>
      <c r="J393" s="158">
        <v>400</v>
      </c>
      <c r="K393" s="157">
        <v>100</v>
      </c>
      <c r="L393" s="158">
        <v>10200</v>
      </c>
      <c r="M393" s="157">
        <f>I393+I394+I395+I396*2+I397+K393</f>
        <v>6859</v>
      </c>
    </row>
    <row r="394" spans="1:13">
      <c r="A394" s="157"/>
      <c r="B394" s="157"/>
      <c r="C394" s="157"/>
      <c r="D394" s="157" t="s">
        <v>217</v>
      </c>
      <c r="E394" s="47" t="s">
        <v>9</v>
      </c>
      <c r="F394" s="47" t="s">
        <v>177</v>
      </c>
      <c r="G394" s="48">
        <v>253805</v>
      </c>
      <c r="H394" s="49">
        <v>4000</v>
      </c>
      <c r="I394" s="47">
        <v>1800</v>
      </c>
      <c r="J394" s="158"/>
      <c r="K394" s="157"/>
      <c r="L394" s="158">
        <v>10200</v>
      </c>
      <c r="M394" s="157"/>
    </row>
    <row r="395" spans="1:13">
      <c r="A395" s="157"/>
      <c r="B395" s="157"/>
      <c r="C395" s="157"/>
      <c r="D395" s="157" t="s">
        <v>217</v>
      </c>
      <c r="E395" s="47" t="s">
        <v>166</v>
      </c>
      <c r="F395" s="47" t="s">
        <v>127</v>
      </c>
      <c r="G395" s="48">
        <v>89470</v>
      </c>
      <c r="H395" s="49">
        <v>4870</v>
      </c>
      <c r="I395" s="47">
        <v>820</v>
      </c>
      <c r="J395" s="158"/>
      <c r="K395" s="157"/>
      <c r="L395" s="158">
        <v>10200</v>
      </c>
      <c r="M395" s="157"/>
    </row>
    <row r="396" spans="1:13">
      <c r="A396" s="157"/>
      <c r="B396" s="157"/>
      <c r="C396" s="157"/>
      <c r="D396" s="157"/>
      <c r="E396" s="47" t="s">
        <v>10</v>
      </c>
      <c r="F396" s="47" t="s">
        <v>133</v>
      </c>
      <c r="G396" s="48" t="s">
        <v>134</v>
      </c>
      <c r="H396" s="49">
        <v>450</v>
      </c>
      <c r="I396" s="47">
        <v>100</v>
      </c>
      <c r="J396" s="158"/>
      <c r="K396" s="157"/>
      <c r="L396" s="158"/>
      <c r="M396" s="157"/>
    </row>
    <row r="397" spans="1:13">
      <c r="A397" s="157"/>
      <c r="B397" s="157"/>
      <c r="C397" s="157"/>
      <c r="D397" s="157" t="s">
        <v>217</v>
      </c>
      <c r="E397" s="47" t="s">
        <v>21</v>
      </c>
      <c r="F397" s="47" t="s">
        <v>127</v>
      </c>
      <c r="G397" s="48">
        <v>89452</v>
      </c>
      <c r="H397" s="49">
        <v>4700</v>
      </c>
      <c r="I397" s="47">
        <v>600</v>
      </c>
      <c r="J397" s="158"/>
      <c r="K397" s="157"/>
      <c r="L397" s="158">
        <v>10200</v>
      </c>
      <c r="M397" s="157"/>
    </row>
    <row r="398" spans="1:13">
      <c r="A398" s="157">
        <v>58</v>
      </c>
      <c r="B398" s="157" t="s">
        <v>175</v>
      </c>
      <c r="C398" s="157" t="s">
        <v>124</v>
      </c>
      <c r="D398" s="157" t="s">
        <v>218</v>
      </c>
      <c r="E398" s="47" t="s">
        <v>172</v>
      </c>
      <c r="F398" s="47" t="s">
        <v>170</v>
      </c>
      <c r="G398" s="48">
        <v>55578</v>
      </c>
      <c r="H398" s="49">
        <v>4920</v>
      </c>
      <c r="I398" s="47">
        <v>3339</v>
      </c>
      <c r="J398" s="158">
        <v>400</v>
      </c>
      <c r="K398" s="157">
        <v>100</v>
      </c>
      <c r="L398" s="158">
        <v>10200</v>
      </c>
      <c r="M398" s="157">
        <f>I398+I399+I400+I401+K398</f>
        <v>10300</v>
      </c>
    </row>
    <row r="399" spans="1:13">
      <c r="A399" s="157"/>
      <c r="B399" s="157"/>
      <c r="C399" s="157"/>
      <c r="D399" s="157" t="s">
        <v>218</v>
      </c>
      <c r="E399" s="47" t="s">
        <v>9</v>
      </c>
      <c r="F399" s="47" t="s">
        <v>132</v>
      </c>
      <c r="G399" s="48">
        <v>253805</v>
      </c>
      <c r="H399" s="49">
        <v>4000</v>
      </c>
      <c r="I399" s="47">
        <v>2800</v>
      </c>
      <c r="J399" s="158"/>
      <c r="K399" s="157"/>
      <c r="L399" s="158">
        <v>10200</v>
      </c>
      <c r="M399" s="157"/>
    </row>
    <row r="400" spans="1:13">
      <c r="A400" s="157"/>
      <c r="B400" s="157"/>
      <c r="C400" s="157"/>
      <c r="D400" s="157" t="s">
        <v>218</v>
      </c>
      <c r="E400" s="47" t="s">
        <v>131</v>
      </c>
      <c r="F400" s="47" t="s">
        <v>132</v>
      </c>
      <c r="G400" s="48">
        <v>253796</v>
      </c>
      <c r="H400" s="49">
        <v>4870</v>
      </c>
      <c r="I400" s="47">
        <v>820</v>
      </c>
      <c r="J400" s="158"/>
      <c r="K400" s="157"/>
      <c r="L400" s="158">
        <v>10200</v>
      </c>
      <c r="M400" s="157"/>
    </row>
    <row r="401" spans="1:13">
      <c r="A401" s="157"/>
      <c r="B401" s="157"/>
      <c r="C401" s="157"/>
      <c r="D401" s="157"/>
      <c r="E401" s="47" t="s">
        <v>142</v>
      </c>
      <c r="F401" s="47" t="s">
        <v>143</v>
      </c>
      <c r="G401" s="48">
        <v>406309</v>
      </c>
      <c r="H401" s="49">
        <v>4700</v>
      </c>
      <c r="I401" s="47">
        <v>3241</v>
      </c>
      <c r="J401" s="158"/>
      <c r="K401" s="157"/>
      <c r="L401" s="158">
        <v>10200</v>
      </c>
      <c r="M401" s="157"/>
    </row>
    <row r="402" spans="1:13">
      <c r="A402" s="157">
        <v>59</v>
      </c>
      <c r="B402" s="157" t="s">
        <v>175</v>
      </c>
      <c r="C402" s="157" t="s">
        <v>124</v>
      </c>
      <c r="D402" s="157" t="s">
        <v>219</v>
      </c>
      <c r="E402" s="47" t="s">
        <v>169</v>
      </c>
      <c r="F402" s="47" t="s">
        <v>170</v>
      </c>
      <c r="G402" s="48">
        <v>55578</v>
      </c>
      <c r="H402" s="49">
        <v>4920</v>
      </c>
      <c r="I402" s="47">
        <v>3339</v>
      </c>
      <c r="J402" s="158">
        <v>400</v>
      </c>
      <c r="K402" s="157">
        <v>100</v>
      </c>
      <c r="L402" s="158">
        <v>10200</v>
      </c>
      <c r="M402" s="157">
        <f>I402+I403+I404+I405+K402</f>
        <v>10300</v>
      </c>
    </row>
    <row r="403" spans="1:13">
      <c r="A403" s="157"/>
      <c r="B403" s="157"/>
      <c r="C403" s="157"/>
      <c r="D403" s="157" t="s">
        <v>219</v>
      </c>
      <c r="E403" s="47" t="s">
        <v>9</v>
      </c>
      <c r="F403" s="47" t="s">
        <v>132</v>
      </c>
      <c r="G403" s="48">
        <v>253805</v>
      </c>
      <c r="H403" s="49">
        <v>4000</v>
      </c>
      <c r="I403" s="47">
        <v>2800</v>
      </c>
      <c r="J403" s="158"/>
      <c r="K403" s="157"/>
      <c r="L403" s="158">
        <v>10200</v>
      </c>
      <c r="M403" s="157"/>
    </row>
    <row r="404" spans="1:13">
      <c r="A404" s="157"/>
      <c r="B404" s="157"/>
      <c r="C404" s="157"/>
      <c r="D404" s="157" t="s">
        <v>219</v>
      </c>
      <c r="E404" s="47" t="s">
        <v>131</v>
      </c>
      <c r="F404" s="47" t="s">
        <v>132</v>
      </c>
      <c r="G404" s="48">
        <v>253796</v>
      </c>
      <c r="H404" s="49">
        <v>4870</v>
      </c>
      <c r="I404" s="47">
        <v>820</v>
      </c>
      <c r="J404" s="158"/>
      <c r="K404" s="157"/>
      <c r="L404" s="158">
        <v>10200</v>
      </c>
      <c r="M404" s="157"/>
    </row>
    <row r="405" spans="1:13">
      <c r="A405" s="157"/>
      <c r="B405" s="157"/>
      <c r="C405" s="157"/>
      <c r="D405" s="157"/>
      <c r="E405" s="47" t="s">
        <v>142</v>
      </c>
      <c r="F405" s="47" t="s">
        <v>143</v>
      </c>
      <c r="G405" s="48">
        <v>406309</v>
      </c>
      <c r="H405" s="49">
        <v>4700</v>
      </c>
      <c r="I405" s="47">
        <v>3241</v>
      </c>
      <c r="J405" s="158"/>
      <c r="K405" s="157"/>
      <c r="L405" s="158">
        <v>10200</v>
      </c>
      <c r="M405" s="157"/>
    </row>
    <row r="406" spans="1:13">
      <c r="A406" s="157">
        <v>60</v>
      </c>
      <c r="B406" s="157" t="s">
        <v>220</v>
      </c>
      <c r="C406" s="157" t="s">
        <v>124</v>
      </c>
      <c r="D406" s="157" t="s">
        <v>221</v>
      </c>
      <c r="E406" s="47" t="s">
        <v>126</v>
      </c>
      <c r="F406" s="47" t="s">
        <v>127</v>
      </c>
      <c r="G406" s="48">
        <v>89561</v>
      </c>
      <c r="H406" s="49">
        <v>3946</v>
      </c>
      <c r="I406" s="47">
        <v>3339</v>
      </c>
      <c r="J406" s="158">
        <v>400</v>
      </c>
      <c r="K406" s="157">
        <v>100</v>
      </c>
      <c r="L406" s="158">
        <v>11900</v>
      </c>
      <c r="M406" s="157">
        <f>I406+I407+I408+I409*2+I410+K406</f>
        <v>10259</v>
      </c>
    </row>
    <row r="407" spans="1:13">
      <c r="A407" s="157"/>
      <c r="B407" s="157"/>
      <c r="C407" s="157"/>
      <c r="D407" s="157" t="s">
        <v>221</v>
      </c>
      <c r="E407" s="47" t="s">
        <v>9</v>
      </c>
      <c r="F407" s="47" t="s">
        <v>132</v>
      </c>
      <c r="G407" s="48">
        <v>253805</v>
      </c>
      <c r="H407" s="49">
        <v>4000</v>
      </c>
      <c r="I407" s="47">
        <v>2800</v>
      </c>
      <c r="J407" s="158"/>
      <c r="K407" s="157"/>
      <c r="L407" s="158">
        <v>11900</v>
      </c>
      <c r="M407" s="157"/>
    </row>
    <row r="408" spans="1:13">
      <c r="A408" s="157"/>
      <c r="B408" s="157"/>
      <c r="C408" s="157"/>
      <c r="D408" s="157" t="s">
        <v>221</v>
      </c>
      <c r="E408" s="47" t="s">
        <v>131</v>
      </c>
      <c r="F408" s="47" t="s">
        <v>132</v>
      </c>
      <c r="G408" s="48">
        <v>253796</v>
      </c>
      <c r="H408" s="49">
        <v>3656</v>
      </c>
      <c r="I408" s="47">
        <v>820</v>
      </c>
      <c r="J408" s="158"/>
      <c r="K408" s="157"/>
      <c r="L408" s="158">
        <v>11900</v>
      </c>
      <c r="M408" s="157"/>
    </row>
    <row r="409" spans="1:13">
      <c r="A409" s="157"/>
      <c r="B409" s="157"/>
      <c r="C409" s="157"/>
      <c r="D409" s="157"/>
      <c r="E409" s="47" t="s">
        <v>10</v>
      </c>
      <c r="F409" s="47" t="s">
        <v>133</v>
      </c>
      <c r="G409" s="48" t="s">
        <v>134</v>
      </c>
      <c r="H409" s="49">
        <v>450</v>
      </c>
      <c r="I409" s="47">
        <v>100</v>
      </c>
      <c r="J409" s="158"/>
      <c r="K409" s="157"/>
      <c r="L409" s="158"/>
      <c r="M409" s="157"/>
    </row>
    <row r="410" spans="1:13">
      <c r="A410" s="157"/>
      <c r="B410" s="157"/>
      <c r="C410" s="157"/>
      <c r="D410" s="157"/>
      <c r="E410" s="47" t="s">
        <v>222</v>
      </c>
      <c r="F410" s="47" t="s">
        <v>132</v>
      </c>
      <c r="G410" s="48">
        <v>253801</v>
      </c>
      <c r="H410" s="49">
        <v>3000</v>
      </c>
      <c r="I410" s="47">
        <v>3000</v>
      </c>
      <c r="J410" s="158"/>
      <c r="K410" s="157"/>
      <c r="L410" s="158">
        <v>11900</v>
      </c>
      <c r="M410" s="157"/>
    </row>
    <row r="411" spans="1:13">
      <c r="A411" s="157">
        <v>61</v>
      </c>
      <c r="B411" s="157" t="s">
        <v>220</v>
      </c>
      <c r="C411" s="157" t="s">
        <v>124</v>
      </c>
      <c r="D411" s="157" t="s">
        <v>223</v>
      </c>
      <c r="E411" s="47" t="s">
        <v>137</v>
      </c>
      <c r="F411" s="47" t="s">
        <v>127</v>
      </c>
      <c r="G411" s="48">
        <v>89545</v>
      </c>
      <c r="H411" s="49">
        <v>3946</v>
      </c>
      <c r="I411" s="47">
        <v>3339</v>
      </c>
      <c r="J411" s="158">
        <v>400</v>
      </c>
      <c r="K411" s="157">
        <v>100</v>
      </c>
      <c r="L411" s="158">
        <v>11900</v>
      </c>
      <c r="M411" s="157">
        <f>I411+I412+I413+I414*2+I415+K411</f>
        <v>10259</v>
      </c>
    </row>
    <row r="412" spans="1:13">
      <c r="A412" s="157"/>
      <c r="B412" s="157"/>
      <c r="C412" s="157"/>
      <c r="D412" s="157" t="s">
        <v>223</v>
      </c>
      <c r="E412" s="47" t="s">
        <v>9</v>
      </c>
      <c r="F412" s="47" t="s">
        <v>132</v>
      </c>
      <c r="G412" s="48">
        <v>253805</v>
      </c>
      <c r="H412" s="49">
        <v>4000</v>
      </c>
      <c r="I412" s="47">
        <v>2800</v>
      </c>
      <c r="J412" s="158"/>
      <c r="K412" s="157"/>
      <c r="L412" s="158">
        <v>11900</v>
      </c>
      <c r="M412" s="157"/>
    </row>
    <row r="413" spans="1:13">
      <c r="A413" s="157"/>
      <c r="B413" s="157"/>
      <c r="C413" s="157"/>
      <c r="D413" s="157" t="s">
        <v>223</v>
      </c>
      <c r="E413" s="47" t="s">
        <v>131</v>
      </c>
      <c r="F413" s="47" t="s">
        <v>132</v>
      </c>
      <c r="G413" s="48">
        <v>253796</v>
      </c>
      <c r="H413" s="49">
        <v>3656</v>
      </c>
      <c r="I413" s="47">
        <v>820</v>
      </c>
      <c r="J413" s="158"/>
      <c r="K413" s="157"/>
      <c r="L413" s="158">
        <v>11900</v>
      </c>
      <c r="M413" s="157"/>
    </row>
    <row r="414" spans="1:13">
      <c r="A414" s="157"/>
      <c r="B414" s="157"/>
      <c r="C414" s="157"/>
      <c r="D414" s="157"/>
      <c r="E414" s="47" t="s">
        <v>10</v>
      </c>
      <c r="F414" s="47" t="s">
        <v>133</v>
      </c>
      <c r="G414" s="48" t="s">
        <v>134</v>
      </c>
      <c r="H414" s="49">
        <v>450</v>
      </c>
      <c r="I414" s="47">
        <v>100</v>
      </c>
      <c r="J414" s="158"/>
      <c r="K414" s="157"/>
      <c r="L414" s="158"/>
      <c r="M414" s="157"/>
    </row>
    <row r="415" spans="1:13">
      <c r="A415" s="157"/>
      <c r="B415" s="157"/>
      <c r="C415" s="157"/>
      <c r="D415" s="157"/>
      <c r="E415" s="47" t="s">
        <v>222</v>
      </c>
      <c r="F415" s="47" t="s">
        <v>132</v>
      </c>
      <c r="G415" s="48">
        <v>253801</v>
      </c>
      <c r="H415" s="49">
        <v>3000</v>
      </c>
      <c r="I415" s="47">
        <v>3000</v>
      </c>
      <c r="J415" s="158"/>
      <c r="K415" s="157"/>
      <c r="L415" s="158">
        <v>11900</v>
      </c>
      <c r="M415" s="157"/>
    </row>
    <row r="416" spans="1:13">
      <c r="A416" s="157">
        <v>62</v>
      </c>
      <c r="B416" s="157" t="s">
        <v>220</v>
      </c>
      <c r="C416" s="157" t="s">
        <v>124</v>
      </c>
      <c r="D416" s="157" t="s">
        <v>224</v>
      </c>
      <c r="E416" s="47" t="s">
        <v>151</v>
      </c>
      <c r="F416" s="47" t="s">
        <v>132</v>
      </c>
      <c r="G416" s="48">
        <v>253788</v>
      </c>
      <c r="H416" s="49">
        <v>3946</v>
      </c>
      <c r="I416" s="47">
        <v>3339</v>
      </c>
      <c r="J416" s="158">
        <v>400</v>
      </c>
      <c r="K416" s="157">
        <v>100</v>
      </c>
      <c r="L416" s="158">
        <v>11900</v>
      </c>
      <c r="M416" s="157">
        <f>I416+I417+I418+I419+I420*2+I421+K416</f>
        <v>11459</v>
      </c>
    </row>
    <row r="417" spans="1:13">
      <c r="A417" s="157"/>
      <c r="B417" s="157"/>
      <c r="C417" s="157"/>
      <c r="D417" s="157" t="s">
        <v>224</v>
      </c>
      <c r="E417" s="47" t="s">
        <v>9</v>
      </c>
      <c r="F417" s="47" t="s">
        <v>132</v>
      </c>
      <c r="G417" s="48">
        <v>253805</v>
      </c>
      <c r="H417" s="49">
        <v>4000</v>
      </c>
      <c r="I417" s="47">
        <v>2800</v>
      </c>
      <c r="J417" s="158"/>
      <c r="K417" s="157"/>
      <c r="L417" s="158">
        <v>11900</v>
      </c>
      <c r="M417" s="157"/>
    </row>
    <row r="418" spans="1:13">
      <c r="A418" s="157"/>
      <c r="B418" s="157"/>
      <c r="C418" s="157"/>
      <c r="D418" s="157" t="s">
        <v>224</v>
      </c>
      <c r="E418" s="47" t="s">
        <v>131</v>
      </c>
      <c r="F418" s="47" t="s">
        <v>132</v>
      </c>
      <c r="G418" s="48">
        <v>253796</v>
      </c>
      <c r="H418" s="49">
        <v>3656</v>
      </c>
      <c r="I418" s="47">
        <v>820</v>
      </c>
      <c r="J418" s="158"/>
      <c r="K418" s="157"/>
      <c r="L418" s="158">
        <v>11900</v>
      </c>
      <c r="M418" s="157"/>
    </row>
    <row r="419" spans="1:13">
      <c r="A419" s="157"/>
      <c r="B419" s="157"/>
      <c r="C419" s="157"/>
      <c r="D419" s="157"/>
      <c r="E419" s="47" t="s">
        <v>222</v>
      </c>
      <c r="F419" s="47" t="s">
        <v>132</v>
      </c>
      <c r="G419" s="48">
        <v>253801</v>
      </c>
      <c r="H419" s="49">
        <v>3000</v>
      </c>
      <c r="I419" s="47">
        <v>3000</v>
      </c>
      <c r="J419" s="158"/>
      <c r="K419" s="157"/>
      <c r="L419" s="158">
        <v>11900</v>
      </c>
      <c r="M419" s="157"/>
    </row>
    <row r="420" spans="1:13">
      <c r="A420" s="157"/>
      <c r="B420" s="157"/>
      <c r="C420" s="157"/>
      <c r="D420" s="157" t="s">
        <v>224</v>
      </c>
      <c r="E420" s="47" t="s">
        <v>10</v>
      </c>
      <c r="F420" s="47" t="s">
        <v>133</v>
      </c>
      <c r="G420" s="48" t="s">
        <v>134</v>
      </c>
      <c r="H420" s="49">
        <v>450</v>
      </c>
      <c r="I420" s="47">
        <v>100</v>
      </c>
      <c r="J420" s="158"/>
      <c r="K420" s="157"/>
      <c r="L420" s="158">
        <v>11900</v>
      </c>
      <c r="M420" s="157"/>
    </row>
    <row r="421" spans="1:13">
      <c r="A421" s="157"/>
      <c r="B421" s="157"/>
      <c r="C421" s="157"/>
      <c r="D421" s="157" t="s">
        <v>224</v>
      </c>
      <c r="E421" s="47" t="s">
        <v>202</v>
      </c>
      <c r="F421" s="47" t="s">
        <v>127</v>
      </c>
      <c r="G421" s="48" t="s">
        <v>203</v>
      </c>
      <c r="H421" s="49"/>
      <c r="I421" s="47">
        <v>1200</v>
      </c>
      <c r="J421" s="158"/>
      <c r="K421" s="157"/>
      <c r="L421" s="158">
        <v>11900</v>
      </c>
      <c r="M421" s="157"/>
    </row>
    <row r="422" spans="1:13">
      <c r="A422" s="157">
        <v>63</v>
      </c>
      <c r="B422" s="157" t="s">
        <v>220</v>
      </c>
      <c r="C422" s="157" t="s">
        <v>124</v>
      </c>
      <c r="D422" s="157" t="s">
        <v>225</v>
      </c>
      <c r="E422" s="47" t="s">
        <v>154</v>
      </c>
      <c r="F422" s="47" t="s">
        <v>127</v>
      </c>
      <c r="G422" s="48">
        <v>89582</v>
      </c>
      <c r="H422" s="49">
        <v>3946</v>
      </c>
      <c r="I422" s="47">
        <v>3339</v>
      </c>
      <c r="J422" s="158">
        <v>400</v>
      </c>
      <c r="K422" s="157">
        <v>100</v>
      </c>
      <c r="L422" s="158">
        <v>11900</v>
      </c>
      <c r="M422" s="157">
        <f>I422+I423+I424+I425+I426*2+I427+K422</f>
        <v>11459</v>
      </c>
    </row>
    <row r="423" spans="1:13">
      <c r="A423" s="157"/>
      <c r="B423" s="157"/>
      <c r="C423" s="157"/>
      <c r="D423" s="157" t="s">
        <v>225</v>
      </c>
      <c r="E423" s="47" t="s">
        <v>9</v>
      </c>
      <c r="F423" s="47" t="s">
        <v>132</v>
      </c>
      <c r="G423" s="48">
        <v>253805</v>
      </c>
      <c r="H423" s="49">
        <v>4000</v>
      </c>
      <c r="I423" s="47">
        <v>2800</v>
      </c>
      <c r="J423" s="158"/>
      <c r="K423" s="157"/>
      <c r="L423" s="158">
        <v>11900</v>
      </c>
      <c r="M423" s="157"/>
    </row>
    <row r="424" spans="1:13">
      <c r="A424" s="157"/>
      <c r="B424" s="157"/>
      <c r="C424" s="157"/>
      <c r="D424" s="157" t="s">
        <v>225</v>
      </c>
      <c r="E424" s="47" t="s">
        <v>131</v>
      </c>
      <c r="F424" s="47" t="s">
        <v>132</v>
      </c>
      <c r="G424" s="48">
        <v>253796</v>
      </c>
      <c r="H424" s="49">
        <v>3656</v>
      </c>
      <c r="I424" s="47">
        <v>820</v>
      </c>
      <c r="J424" s="158"/>
      <c r="K424" s="157"/>
      <c r="L424" s="158">
        <v>11900</v>
      </c>
      <c r="M424" s="157"/>
    </row>
    <row r="425" spans="1:13">
      <c r="A425" s="157"/>
      <c r="B425" s="157"/>
      <c r="C425" s="157"/>
      <c r="D425" s="157"/>
      <c r="E425" s="47" t="s">
        <v>222</v>
      </c>
      <c r="F425" s="47" t="s">
        <v>132</v>
      </c>
      <c r="G425" s="48">
        <v>253801</v>
      </c>
      <c r="H425" s="49">
        <v>3000</v>
      </c>
      <c r="I425" s="47">
        <v>3000</v>
      </c>
      <c r="J425" s="158"/>
      <c r="K425" s="157"/>
      <c r="L425" s="158">
        <v>11900</v>
      </c>
      <c r="M425" s="157"/>
    </row>
    <row r="426" spans="1:13">
      <c r="A426" s="157"/>
      <c r="B426" s="157"/>
      <c r="C426" s="157"/>
      <c r="D426" s="157" t="s">
        <v>225</v>
      </c>
      <c r="E426" s="47" t="s">
        <v>10</v>
      </c>
      <c r="F426" s="47" t="s">
        <v>133</v>
      </c>
      <c r="G426" s="48" t="s">
        <v>134</v>
      </c>
      <c r="H426" s="49">
        <v>450</v>
      </c>
      <c r="I426" s="47">
        <v>100</v>
      </c>
      <c r="J426" s="158"/>
      <c r="K426" s="157"/>
      <c r="L426" s="158">
        <v>11900</v>
      </c>
      <c r="M426" s="157"/>
    </row>
    <row r="427" spans="1:13">
      <c r="A427" s="157"/>
      <c r="B427" s="157"/>
      <c r="C427" s="157"/>
      <c r="D427" s="157" t="s">
        <v>225</v>
      </c>
      <c r="E427" s="47" t="s">
        <v>202</v>
      </c>
      <c r="F427" s="47" t="s">
        <v>127</v>
      </c>
      <c r="G427" s="48" t="s">
        <v>203</v>
      </c>
      <c r="H427" s="49"/>
      <c r="I427" s="47">
        <v>1200</v>
      </c>
      <c r="J427" s="158"/>
      <c r="K427" s="157"/>
      <c r="L427" s="158">
        <v>11900</v>
      </c>
      <c r="M427" s="157"/>
    </row>
    <row r="428" spans="1:13">
      <c r="A428" s="157">
        <v>64</v>
      </c>
      <c r="B428" s="157" t="s">
        <v>220</v>
      </c>
      <c r="C428" s="157" t="s">
        <v>124</v>
      </c>
      <c r="D428" s="157" t="s">
        <v>226</v>
      </c>
      <c r="E428" s="47" t="s">
        <v>149</v>
      </c>
      <c r="F428" s="47" t="s">
        <v>132</v>
      </c>
      <c r="G428" s="48">
        <v>253784</v>
      </c>
      <c r="H428" s="49">
        <v>3946</v>
      </c>
      <c r="I428" s="47">
        <v>3339</v>
      </c>
      <c r="J428" s="158">
        <v>400</v>
      </c>
      <c r="K428" s="157">
        <v>100</v>
      </c>
      <c r="L428" s="158">
        <v>11900</v>
      </c>
      <c r="M428" s="157">
        <f>I428+I429+I430+I431+I432*2+I433+K428</f>
        <v>11459</v>
      </c>
    </row>
    <row r="429" spans="1:13">
      <c r="A429" s="157"/>
      <c r="B429" s="157"/>
      <c r="C429" s="157"/>
      <c r="D429" s="157" t="s">
        <v>226</v>
      </c>
      <c r="E429" s="47" t="s">
        <v>9</v>
      </c>
      <c r="F429" s="47" t="s">
        <v>132</v>
      </c>
      <c r="G429" s="48">
        <v>253805</v>
      </c>
      <c r="H429" s="49">
        <v>4000</v>
      </c>
      <c r="I429" s="47">
        <v>2800</v>
      </c>
      <c r="J429" s="158"/>
      <c r="K429" s="157"/>
      <c r="L429" s="158">
        <v>11900</v>
      </c>
      <c r="M429" s="157"/>
    </row>
    <row r="430" spans="1:13">
      <c r="A430" s="157"/>
      <c r="B430" s="157"/>
      <c r="C430" s="157"/>
      <c r="D430" s="157" t="s">
        <v>226</v>
      </c>
      <c r="E430" s="47" t="s">
        <v>131</v>
      </c>
      <c r="F430" s="47" t="s">
        <v>132</v>
      </c>
      <c r="G430" s="48">
        <v>253796</v>
      </c>
      <c r="H430" s="49">
        <v>3656</v>
      </c>
      <c r="I430" s="47">
        <v>820</v>
      </c>
      <c r="J430" s="158"/>
      <c r="K430" s="157"/>
      <c r="L430" s="158">
        <v>11900</v>
      </c>
      <c r="M430" s="157"/>
    </row>
    <row r="431" spans="1:13">
      <c r="A431" s="157"/>
      <c r="B431" s="157"/>
      <c r="C431" s="157"/>
      <c r="D431" s="157"/>
      <c r="E431" s="47" t="s">
        <v>222</v>
      </c>
      <c r="F431" s="47" t="s">
        <v>132</v>
      </c>
      <c r="G431" s="48">
        <v>253801</v>
      </c>
      <c r="H431" s="49">
        <v>3000</v>
      </c>
      <c r="I431" s="47">
        <v>3000</v>
      </c>
      <c r="J431" s="158"/>
      <c r="K431" s="157"/>
      <c r="L431" s="158">
        <v>11900</v>
      </c>
      <c r="M431" s="157"/>
    </row>
    <row r="432" spans="1:13">
      <c r="A432" s="157"/>
      <c r="B432" s="157"/>
      <c r="C432" s="157"/>
      <c r="D432" s="157" t="s">
        <v>226</v>
      </c>
      <c r="E432" s="47" t="s">
        <v>10</v>
      </c>
      <c r="F432" s="47" t="s">
        <v>133</v>
      </c>
      <c r="G432" s="48" t="s">
        <v>134</v>
      </c>
      <c r="H432" s="49">
        <v>450</v>
      </c>
      <c r="I432" s="47">
        <v>100</v>
      </c>
      <c r="J432" s="158"/>
      <c r="K432" s="157"/>
      <c r="L432" s="158">
        <v>11900</v>
      </c>
      <c r="M432" s="157"/>
    </row>
    <row r="433" spans="1:13">
      <c r="A433" s="157"/>
      <c r="B433" s="157"/>
      <c r="C433" s="157"/>
      <c r="D433" s="157" t="s">
        <v>226</v>
      </c>
      <c r="E433" s="47" t="s">
        <v>202</v>
      </c>
      <c r="F433" s="47" t="s">
        <v>127</v>
      </c>
      <c r="G433" s="48" t="s">
        <v>203</v>
      </c>
      <c r="H433" s="49"/>
      <c r="I433" s="47">
        <v>1200</v>
      </c>
      <c r="J433" s="158"/>
      <c r="K433" s="157"/>
      <c r="L433" s="158">
        <v>11900</v>
      </c>
      <c r="M433" s="157"/>
    </row>
    <row r="434" spans="1:13">
      <c r="A434" s="157">
        <v>65</v>
      </c>
      <c r="B434" s="157" t="s">
        <v>220</v>
      </c>
      <c r="C434" s="157" t="s">
        <v>124</v>
      </c>
      <c r="D434" s="157" t="s">
        <v>227</v>
      </c>
      <c r="E434" s="47" t="s">
        <v>145</v>
      </c>
      <c r="F434" s="47" t="s">
        <v>140</v>
      </c>
      <c r="G434" s="48">
        <v>253872</v>
      </c>
      <c r="H434" s="49">
        <v>3946</v>
      </c>
      <c r="I434" s="47">
        <v>3339</v>
      </c>
      <c r="J434" s="158">
        <v>400</v>
      </c>
      <c r="K434" s="157">
        <v>100</v>
      </c>
      <c r="L434" s="158">
        <v>11900</v>
      </c>
      <c r="M434" s="157">
        <f>I434+I435+I436+I437+I438*2+K434</f>
        <v>10259</v>
      </c>
    </row>
    <row r="435" spans="1:13">
      <c r="A435" s="157"/>
      <c r="B435" s="157"/>
      <c r="C435" s="157"/>
      <c r="D435" s="157" t="s">
        <v>227</v>
      </c>
      <c r="E435" s="47" t="s">
        <v>9</v>
      </c>
      <c r="F435" s="47" t="s">
        <v>132</v>
      </c>
      <c r="G435" s="48">
        <v>253805</v>
      </c>
      <c r="H435" s="49">
        <v>4000</v>
      </c>
      <c r="I435" s="47">
        <v>2800</v>
      </c>
      <c r="J435" s="158"/>
      <c r="K435" s="157"/>
      <c r="L435" s="158">
        <v>11900</v>
      </c>
      <c r="M435" s="157"/>
    </row>
    <row r="436" spans="1:13">
      <c r="A436" s="157"/>
      <c r="B436" s="157"/>
      <c r="C436" s="157"/>
      <c r="D436" s="157" t="s">
        <v>227</v>
      </c>
      <c r="E436" s="47" t="s">
        <v>131</v>
      </c>
      <c r="F436" s="47" t="s">
        <v>132</v>
      </c>
      <c r="G436" s="48">
        <v>253796</v>
      </c>
      <c r="H436" s="49">
        <v>3656</v>
      </c>
      <c r="I436" s="47">
        <v>820</v>
      </c>
      <c r="J436" s="158"/>
      <c r="K436" s="157"/>
      <c r="L436" s="158">
        <v>11900</v>
      </c>
      <c r="M436" s="157"/>
    </row>
    <row r="437" spans="1:13">
      <c r="A437" s="157"/>
      <c r="B437" s="157"/>
      <c r="C437" s="157"/>
      <c r="D437" s="157"/>
      <c r="E437" s="47" t="s">
        <v>222</v>
      </c>
      <c r="F437" s="47" t="s">
        <v>132</v>
      </c>
      <c r="G437" s="48">
        <v>253801</v>
      </c>
      <c r="H437" s="49">
        <v>3000</v>
      </c>
      <c r="I437" s="47">
        <v>3000</v>
      </c>
      <c r="J437" s="158"/>
      <c r="K437" s="157"/>
      <c r="L437" s="158">
        <v>11900</v>
      </c>
      <c r="M437" s="157"/>
    </row>
    <row r="438" spans="1:13">
      <c r="A438" s="157"/>
      <c r="B438" s="157"/>
      <c r="C438" s="157"/>
      <c r="D438" s="157" t="s">
        <v>227</v>
      </c>
      <c r="E438" s="47" t="s">
        <v>10</v>
      </c>
      <c r="F438" s="47" t="s">
        <v>133</v>
      </c>
      <c r="G438" s="48" t="s">
        <v>134</v>
      </c>
      <c r="H438" s="49">
        <v>450</v>
      </c>
      <c r="I438" s="47">
        <v>100</v>
      </c>
      <c r="J438" s="158"/>
      <c r="K438" s="157"/>
      <c r="L438" s="158">
        <v>11900</v>
      </c>
      <c r="M438" s="157"/>
    </row>
    <row r="439" spans="1:13">
      <c r="A439" s="157">
        <v>66</v>
      </c>
      <c r="B439" s="157" t="s">
        <v>220</v>
      </c>
      <c r="C439" s="157" t="s">
        <v>124</v>
      </c>
      <c r="D439" s="157" t="s">
        <v>228</v>
      </c>
      <c r="E439" s="47" t="s">
        <v>169</v>
      </c>
      <c r="F439" s="47" t="s">
        <v>170</v>
      </c>
      <c r="G439" s="48">
        <v>55578</v>
      </c>
      <c r="H439" s="49">
        <v>3946</v>
      </c>
      <c r="I439" s="47">
        <v>3339</v>
      </c>
      <c r="J439" s="158">
        <v>400</v>
      </c>
      <c r="K439" s="157">
        <v>100</v>
      </c>
      <c r="L439" s="158">
        <v>11900</v>
      </c>
      <c r="M439" s="157">
        <f>I439+I440+I441+I442+I443*2+K439</f>
        <v>10259</v>
      </c>
    </row>
    <row r="440" spans="1:13">
      <c r="A440" s="157"/>
      <c r="B440" s="157"/>
      <c r="C440" s="157"/>
      <c r="D440" s="157" t="s">
        <v>228</v>
      </c>
      <c r="E440" s="47" t="s">
        <v>9</v>
      </c>
      <c r="F440" s="47" t="s">
        <v>132</v>
      </c>
      <c r="G440" s="48">
        <v>253805</v>
      </c>
      <c r="H440" s="49">
        <v>4000</v>
      </c>
      <c r="I440" s="47">
        <v>2800</v>
      </c>
      <c r="J440" s="158"/>
      <c r="K440" s="157"/>
      <c r="L440" s="158">
        <v>11900</v>
      </c>
      <c r="M440" s="157"/>
    </row>
    <row r="441" spans="1:13">
      <c r="A441" s="157"/>
      <c r="B441" s="157"/>
      <c r="C441" s="157"/>
      <c r="D441" s="157" t="s">
        <v>228</v>
      </c>
      <c r="E441" s="47" t="s">
        <v>131</v>
      </c>
      <c r="F441" s="47" t="s">
        <v>132</v>
      </c>
      <c r="G441" s="48">
        <v>253796</v>
      </c>
      <c r="H441" s="49">
        <v>3656</v>
      </c>
      <c r="I441" s="47">
        <v>820</v>
      </c>
      <c r="J441" s="158"/>
      <c r="K441" s="157"/>
      <c r="L441" s="158">
        <v>11900</v>
      </c>
      <c r="M441" s="157"/>
    </row>
    <row r="442" spans="1:13">
      <c r="A442" s="157"/>
      <c r="B442" s="157"/>
      <c r="C442" s="157"/>
      <c r="D442" s="157"/>
      <c r="E442" s="47" t="s">
        <v>222</v>
      </c>
      <c r="F442" s="47" t="s">
        <v>132</v>
      </c>
      <c r="G442" s="48">
        <v>253801</v>
      </c>
      <c r="H442" s="49">
        <v>3000</v>
      </c>
      <c r="I442" s="47">
        <v>3000</v>
      </c>
      <c r="J442" s="158"/>
      <c r="K442" s="157"/>
      <c r="L442" s="158">
        <v>11900</v>
      </c>
      <c r="M442" s="157"/>
    </row>
    <row r="443" spans="1:13">
      <c r="A443" s="157"/>
      <c r="B443" s="157"/>
      <c r="C443" s="157"/>
      <c r="D443" s="157" t="s">
        <v>228</v>
      </c>
      <c r="E443" s="47" t="s">
        <v>10</v>
      </c>
      <c r="F443" s="47" t="s">
        <v>133</v>
      </c>
      <c r="G443" s="48" t="s">
        <v>134</v>
      </c>
      <c r="H443" s="49">
        <v>450</v>
      </c>
      <c r="I443" s="47">
        <v>100</v>
      </c>
      <c r="J443" s="158"/>
      <c r="K443" s="157"/>
      <c r="L443" s="158">
        <v>11900</v>
      </c>
      <c r="M443" s="157"/>
    </row>
    <row r="444" spans="1:13">
      <c r="A444" s="157">
        <v>67</v>
      </c>
      <c r="B444" s="157" t="s">
        <v>220</v>
      </c>
      <c r="C444" s="157" t="s">
        <v>124</v>
      </c>
      <c r="D444" s="157" t="s">
        <v>229</v>
      </c>
      <c r="E444" s="47" t="s">
        <v>172</v>
      </c>
      <c r="F444" s="47" t="s">
        <v>170</v>
      </c>
      <c r="G444" s="48">
        <v>55578</v>
      </c>
      <c r="H444" s="49">
        <v>3946</v>
      </c>
      <c r="I444" s="47">
        <v>3339</v>
      </c>
      <c r="J444" s="158">
        <v>400</v>
      </c>
      <c r="K444" s="157">
        <v>100</v>
      </c>
      <c r="L444" s="158">
        <v>11900</v>
      </c>
      <c r="M444" s="157">
        <f>I444+I445+I446+I447+I448*2+K444</f>
        <v>10259</v>
      </c>
    </row>
    <row r="445" spans="1:13">
      <c r="A445" s="157"/>
      <c r="B445" s="157"/>
      <c r="C445" s="157"/>
      <c r="D445" s="157" t="s">
        <v>229</v>
      </c>
      <c r="E445" s="47" t="s">
        <v>9</v>
      </c>
      <c r="F445" s="47" t="s">
        <v>132</v>
      </c>
      <c r="G445" s="48">
        <v>253805</v>
      </c>
      <c r="H445" s="49">
        <v>4000</v>
      </c>
      <c r="I445" s="47">
        <v>2800</v>
      </c>
      <c r="J445" s="158"/>
      <c r="K445" s="157"/>
      <c r="L445" s="158">
        <v>11900</v>
      </c>
      <c r="M445" s="157"/>
    </row>
    <row r="446" spans="1:13">
      <c r="A446" s="157"/>
      <c r="B446" s="157"/>
      <c r="C446" s="157"/>
      <c r="D446" s="157" t="s">
        <v>229</v>
      </c>
      <c r="E446" s="47" t="s">
        <v>131</v>
      </c>
      <c r="F446" s="47" t="s">
        <v>132</v>
      </c>
      <c r="G446" s="48">
        <v>253796</v>
      </c>
      <c r="H446" s="49">
        <v>3656</v>
      </c>
      <c r="I446" s="47">
        <v>820</v>
      </c>
      <c r="J446" s="158"/>
      <c r="K446" s="157"/>
      <c r="L446" s="158">
        <v>11900</v>
      </c>
      <c r="M446" s="157"/>
    </row>
    <row r="447" spans="1:13">
      <c r="A447" s="157"/>
      <c r="B447" s="157"/>
      <c r="C447" s="157"/>
      <c r="D447" s="157"/>
      <c r="E447" s="47" t="s">
        <v>222</v>
      </c>
      <c r="F447" s="47" t="s">
        <v>132</v>
      </c>
      <c r="G447" s="48">
        <v>253801</v>
      </c>
      <c r="H447" s="49">
        <v>3000</v>
      </c>
      <c r="I447" s="47">
        <v>3000</v>
      </c>
      <c r="J447" s="158"/>
      <c r="K447" s="157"/>
      <c r="L447" s="158">
        <v>11900</v>
      </c>
      <c r="M447" s="157"/>
    </row>
    <row r="448" spans="1:13">
      <c r="A448" s="157"/>
      <c r="B448" s="157"/>
      <c r="C448" s="157"/>
      <c r="D448" s="157" t="s">
        <v>229</v>
      </c>
      <c r="E448" s="47" t="s">
        <v>10</v>
      </c>
      <c r="F448" s="47" t="s">
        <v>133</v>
      </c>
      <c r="G448" s="48" t="s">
        <v>134</v>
      </c>
      <c r="H448" s="49">
        <v>450</v>
      </c>
      <c r="I448" s="47">
        <v>100</v>
      </c>
      <c r="J448" s="158"/>
      <c r="K448" s="157"/>
      <c r="L448" s="158">
        <v>11900</v>
      </c>
      <c r="M448" s="157"/>
    </row>
    <row r="449" spans="1:13">
      <c r="A449" s="122">
        <v>1</v>
      </c>
      <c r="B449" s="122" t="s">
        <v>267</v>
      </c>
      <c r="C449" s="122" t="s">
        <v>268</v>
      </c>
      <c r="D449" s="131" t="s">
        <v>269</v>
      </c>
      <c r="E449" s="35" t="s">
        <v>172</v>
      </c>
      <c r="F449" s="36" t="s">
        <v>270</v>
      </c>
      <c r="G449" s="35" t="s">
        <v>271</v>
      </c>
      <c r="H449" s="51">
        <v>3950</v>
      </c>
      <c r="I449" s="52">
        <v>3556</v>
      </c>
      <c r="J449" s="120">
        <v>400</v>
      </c>
      <c r="K449" s="119">
        <v>100</v>
      </c>
      <c r="L449" s="120">
        <v>11900</v>
      </c>
      <c r="M449" s="119">
        <f>I449+I450+I451+I452+I453*2+K449</f>
        <v>8560</v>
      </c>
    </row>
    <row r="450" spans="1:13">
      <c r="A450" s="122"/>
      <c r="B450" s="122"/>
      <c r="C450" s="122"/>
      <c r="D450" s="131"/>
      <c r="E450" s="36" t="s">
        <v>128</v>
      </c>
      <c r="F450" s="36" t="s">
        <v>270</v>
      </c>
      <c r="G450" s="35" t="s">
        <v>272</v>
      </c>
      <c r="H450" s="51">
        <v>4000</v>
      </c>
      <c r="I450" s="52">
        <v>1894</v>
      </c>
      <c r="J450" s="120"/>
      <c r="K450" s="119"/>
      <c r="L450" s="120"/>
      <c r="M450" s="119"/>
    </row>
    <row r="451" spans="1:13">
      <c r="A451" s="122"/>
      <c r="B451" s="122"/>
      <c r="C451" s="122"/>
      <c r="D451" s="131"/>
      <c r="E451" s="36" t="s">
        <v>22</v>
      </c>
      <c r="F451" s="36" t="s">
        <v>270</v>
      </c>
      <c r="G451" s="35">
        <v>55780</v>
      </c>
      <c r="H451" s="51">
        <v>3656</v>
      </c>
      <c r="I451" s="52">
        <v>400</v>
      </c>
      <c r="J451" s="120"/>
      <c r="K451" s="119"/>
      <c r="L451" s="120"/>
      <c r="M451" s="119"/>
    </row>
    <row r="452" spans="1:13">
      <c r="A452" s="122"/>
      <c r="B452" s="122"/>
      <c r="C452" s="122"/>
      <c r="D452" s="131"/>
      <c r="E452" s="36" t="s">
        <v>273</v>
      </c>
      <c r="F452" s="36" t="s">
        <v>270</v>
      </c>
      <c r="G452" s="35" t="s">
        <v>274</v>
      </c>
      <c r="H452" s="51">
        <v>4246</v>
      </c>
      <c r="I452" s="52">
        <v>1710</v>
      </c>
      <c r="J452" s="120"/>
      <c r="K452" s="119"/>
      <c r="L452" s="120"/>
      <c r="M452" s="119"/>
    </row>
    <row r="453" spans="1:13">
      <c r="A453" s="122"/>
      <c r="B453" s="122"/>
      <c r="C453" s="122"/>
      <c r="D453" s="131"/>
      <c r="E453" s="36" t="s">
        <v>275</v>
      </c>
      <c r="F453" s="36" t="s">
        <v>270</v>
      </c>
      <c r="G453" s="35">
        <v>55808</v>
      </c>
      <c r="H453" s="51">
        <v>450</v>
      </c>
      <c r="I453" s="52">
        <v>450</v>
      </c>
      <c r="J453" s="120"/>
      <c r="K453" s="119"/>
      <c r="L453" s="120"/>
      <c r="M453" s="119"/>
    </row>
    <row r="454" spans="1:13">
      <c r="A454" s="122">
        <v>2</v>
      </c>
      <c r="B454" s="122" t="s">
        <v>267</v>
      </c>
      <c r="C454" s="122" t="s">
        <v>268</v>
      </c>
      <c r="D454" s="131" t="s">
        <v>276</v>
      </c>
      <c r="E454" s="35" t="s">
        <v>172</v>
      </c>
      <c r="F454" s="36" t="s">
        <v>270</v>
      </c>
      <c r="G454" s="35" t="s">
        <v>271</v>
      </c>
      <c r="H454" s="51">
        <v>3950</v>
      </c>
      <c r="I454" s="52">
        <v>3556</v>
      </c>
      <c r="J454" s="120">
        <v>400</v>
      </c>
      <c r="K454" s="119">
        <v>100</v>
      </c>
      <c r="L454" s="120">
        <v>11900</v>
      </c>
      <c r="M454" s="119">
        <f>I454+I455+I456+I457+I458*2+K454</f>
        <v>8560</v>
      </c>
    </row>
    <row r="455" spans="1:13">
      <c r="A455" s="122"/>
      <c r="B455" s="122"/>
      <c r="C455" s="122"/>
      <c r="D455" s="131"/>
      <c r="E455" s="36" t="s">
        <v>128</v>
      </c>
      <c r="F455" s="36" t="s">
        <v>270</v>
      </c>
      <c r="G455" s="35" t="s">
        <v>272</v>
      </c>
      <c r="H455" s="51">
        <v>4000</v>
      </c>
      <c r="I455" s="52">
        <v>1894</v>
      </c>
      <c r="J455" s="120"/>
      <c r="K455" s="119"/>
      <c r="L455" s="120"/>
      <c r="M455" s="119"/>
    </row>
    <row r="456" spans="1:13">
      <c r="A456" s="122"/>
      <c r="B456" s="122"/>
      <c r="C456" s="122"/>
      <c r="D456" s="131"/>
      <c r="E456" s="36" t="s">
        <v>22</v>
      </c>
      <c r="F456" s="36" t="s">
        <v>277</v>
      </c>
      <c r="G456" s="35">
        <v>55906</v>
      </c>
      <c r="H456" s="51">
        <v>3656</v>
      </c>
      <c r="I456" s="52">
        <v>400</v>
      </c>
      <c r="J456" s="120"/>
      <c r="K456" s="119"/>
      <c r="L456" s="120"/>
      <c r="M456" s="119"/>
    </row>
    <row r="457" spans="1:13">
      <c r="A457" s="122"/>
      <c r="B457" s="122"/>
      <c r="C457" s="122"/>
      <c r="D457" s="131"/>
      <c r="E457" s="36" t="s">
        <v>273</v>
      </c>
      <c r="F457" s="36" t="s">
        <v>270</v>
      </c>
      <c r="G457" s="35" t="s">
        <v>274</v>
      </c>
      <c r="H457" s="51">
        <v>4246</v>
      </c>
      <c r="I457" s="52">
        <v>1710</v>
      </c>
      <c r="J457" s="120"/>
      <c r="K457" s="119"/>
      <c r="L457" s="120"/>
      <c r="M457" s="119"/>
    </row>
    <row r="458" spans="1:13">
      <c r="A458" s="122"/>
      <c r="B458" s="122"/>
      <c r="C458" s="122"/>
      <c r="D458" s="131"/>
      <c r="E458" s="36" t="s">
        <v>275</v>
      </c>
      <c r="F458" s="36" t="s">
        <v>270</v>
      </c>
      <c r="G458" s="35">
        <v>55808</v>
      </c>
      <c r="H458" s="51">
        <v>450</v>
      </c>
      <c r="I458" s="52">
        <v>450</v>
      </c>
      <c r="J458" s="120"/>
      <c r="K458" s="119"/>
      <c r="L458" s="120"/>
      <c r="M458" s="119"/>
    </row>
    <row r="459" spans="1:13">
      <c r="A459" s="122">
        <v>3</v>
      </c>
      <c r="B459" s="122" t="s">
        <v>267</v>
      </c>
      <c r="C459" s="122" t="s">
        <v>268</v>
      </c>
      <c r="D459" s="131" t="s">
        <v>278</v>
      </c>
      <c r="E459" s="35" t="s">
        <v>172</v>
      </c>
      <c r="F459" s="36" t="s">
        <v>277</v>
      </c>
      <c r="G459" s="35">
        <v>55896</v>
      </c>
      <c r="H459" s="51">
        <v>3950</v>
      </c>
      <c r="I459" s="52">
        <v>3556</v>
      </c>
      <c r="J459" s="120">
        <v>400</v>
      </c>
      <c r="K459" s="119">
        <v>100</v>
      </c>
      <c r="L459" s="120">
        <v>11900</v>
      </c>
      <c r="M459" s="119">
        <f>I459+I460+I461+I462+I463*2+K459</f>
        <v>8560</v>
      </c>
    </row>
    <row r="460" spans="1:13">
      <c r="A460" s="122"/>
      <c r="B460" s="122"/>
      <c r="C460" s="122"/>
      <c r="D460" s="131"/>
      <c r="E460" s="36" t="s">
        <v>128</v>
      </c>
      <c r="F460" s="36" t="s">
        <v>270</v>
      </c>
      <c r="G460" s="35" t="s">
        <v>272</v>
      </c>
      <c r="H460" s="51">
        <v>4000</v>
      </c>
      <c r="I460" s="52">
        <v>1894</v>
      </c>
      <c r="J460" s="120"/>
      <c r="K460" s="119"/>
      <c r="L460" s="120"/>
      <c r="M460" s="119"/>
    </row>
    <row r="461" spans="1:13">
      <c r="A461" s="122"/>
      <c r="B461" s="122"/>
      <c r="C461" s="122"/>
      <c r="D461" s="131"/>
      <c r="E461" s="36" t="s">
        <v>22</v>
      </c>
      <c r="F461" s="36" t="s">
        <v>270</v>
      </c>
      <c r="G461" s="35">
        <v>55780</v>
      </c>
      <c r="H461" s="51">
        <v>3656</v>
      </c>
      <c r="I461" s="52">
        <v>400</v>
      </c>
      <c r="J461" s="120"/>
      <c r="K461" s="119"/>
      <c r="L461" s="120"/>
      <c r="M461" s="119"/>
    </row>
    <row r="462" spans="1:13">
      <c r="A462" s="122"/>
      <c r="B462" s="122"/>
      <c r="C462" s="122"/>
      <c r="D462" s="131"/>
      <c r="E462" s="36" t="s">
        <v>273</v>
      </c>
      <c r="F462" s="36" t="s">
        <v>270</v>
      </c>
      <c r="G462" s="35" t="s">
        <v>274</v>
      </c>
      <c r="H462" s="51">
        <v>4246</v>
      </c>
      <c r="I462" s="52">
        <v>1710</v>
      </c>
      <c r="J462" s="120"/>
      <c r="K462" s="119"/>
      <c r="L462" s="120"/>
      <c r="M462" s="119"/>
    </row>
    <row r="463" spans="1:13">
      <c r="A463" s="122"/>
      <c r="B463" s="122"/>
      <c r="C463" s="122"/>
      <c r="D463" s="131"/>
      <c r="E463" s="36" t="s">
        <v>275</v>
      </c>
      <c r="F463" s="36" t="s">
        <v>270</v>
      </c>
      <c r="G463" s="35">
        <v>55808</v>
      </c>
      <c r="H463" s="51">
        <v>450</v>
      </c>
      <c r="I463" s="52">
        <v>450</v>
      </c>
      <c r="J463" s="120"/>
      <c r="K463" s="119"/>
      <c r="L463" s="120"/>
      <c r="M463" s="119"/>
    </row>
    <row r="464" spans="1:13">
      <c r="A464" s="122">
        <v>4</v>
      </c>
      <c r="B464" s="122" t="s">
        <v>267</v>
      </c>
      <c r="C464" s="122" t="s">
        <v>268</v>
      </c>
      <c r="D464" s="131" t="s">
        <v>279</v>
      </c>
      <c r="E464" s="35" t="s">
        <v>172</v>
      </c>
      <c r="F464" s="36" t="s">
        <v>277</v>
      </c>
      <c r="G464" s="35">
        <v>55896</v>
      </c>
      <c r="H464" s="51">
        <v>3950</v>
      </c>
      <c r="I464" s="52">
        <v>3556</v>
      </c>
      <c r="J464" s="120">
        <v>400</v>
      </c>
      <c r="K464" s="119">
        <v>100</v>
      </c>
      <c r="L464" s="120">
        <v>11900</v>
      </c>
      <c r="M464" s="119">
        <f>I464+I465+I466+I467+I468*2+K464</f>
        <v>8560</v>
      </c>
    </row>
    <row r="465" spans="1:13">
      <c r="A465" s="122"/>
      <c r="B465" s="122"/>
      <c r="C465" s="122"/>
      <c r="D465" s="131"/>
      <c r="E465" s="36" t="s">
        <v>128</v>
      </c>
      <c r="F465" s="36" t="s">
        <v>270</v>
      </c>
      <c r="G465" s="35" t="s">
        <v>272</v>
      </c>
      <c r="H465" s="51">
        <v>4000</v>
      </c>
      <c r="I465" s="52">
        <v>1894</v>
      </c>
      <c r="J465" s="120"/>
      <c r="K465" s="119"/>
      <c r="L465" s="120"/>
      <c r="M465" s="119"/>
    </row>
    <row r="466" spans="1:13">
      <c r="A466" s="122"/>
      <c r="B466" s="122"/>
      <c r="C466" s="122"/>
      <c r="D466" s="131"/>
      <c r="E466" s="36" t="s">
        <v>22</v>
      </c>
      <c r="F466" s="36" t="s">
        <v>277</v>
      </c>
      <c r="G466" s="35">
        <v>55906</v>
      </c>
      <c r="H466" s="51">
        <v>3656</v>
      </c>
      <c r="I466" s="52">
        <v>400</v>
      </c>
      <c r="J466" s="120"/>
      <c r="K466" s="119"/>
      <c r="L466" s="120"/>
      <c r="M466" s="119"/>
    </row>
    <row r="467" spans="1:13">
      <c r="A467" s="122"/>
      <c r="B467" s="122"/>
      <c r="C467" s="122"/>
      <c r="D467" s="131"/>
      <c r="E467" s="36" t="s">
        <v>273</v>
      </c>
      <c r="F467" s="36" t="s">
        <v>270</v>
      </c>
      <c r="G467" s="35" t="s">
        <v>274</v>
      </c>
      <c r="H467" s="51">
        <v>4246</v>
      </c>
      <c r="I467" s="52">
        <v>1710</v>
      </c>
      <c r="J467" s="120"/>
      <c r="K467" s="119"/>
      <c r="L467" s="120"/>
      <c r="M467" s="119"/>
    </row>
    <row r="468" spans="1:13">
      <c r="A468" s="122"/>
      <c r="B468" s="122"/>
      <c r="C468" s="122"/>
      <c r="D468" s="131"/>
      <c r="E468" s="36" t="s">
        <v>275</v>
      </c>
      <c r="F468" s="36" t="s">
        <v>270</v>
      </c>
      <c r="G468" s="35">
        <v>55808</v>
      </c>
      <c r="H468" s="51">
        <v>450</v>
      </c>
      <c r="I468" s="52">
        <v>450</v>
      </c>
      <c r="J468" s="120"/>
      <c r="K468" s="119"/>
      <c r="L468" s="120"/>
      <c r="M468" s="119"/>
    </row>
    <row r="469" spans="1:13" ht="24">
      <c r="A469" s="122">
        <v>5</v>
      </c>
      <c r="B469" s="122" t="s">
        <v>267</v>
      </c>
      <c r="C469" s="122" t="s">
        <v>268</v>
      </c>
      <c r="D469" s="131" t="s">
        <v>280</v>
      </c>
      <c r="E469" s="35" t="s">
        <v>281</v>
      </c>
      <c r="F469" s="36" t="s">
        <v>282</v>
      </c>
      <c r="G469" s="36" t="s">
        <v>283</v>
      </c>
      <c r="H469" s="51">
        <v>3950</v>
      </c>
      <c r="I469" s="52">
        <v>3556</v>
      </c>
      <c r="J469" s="120">
        <v>400</v>
      </c>
      <c r="K469" s="119">
        <v>100</v>
      </c>
      <c r="L469" s="120">
        <v>11900</v>
      </c>
      <c r="M469" s="119">
        <f>I469+I470+I471+I472+I473*2+K469</f>
        <v>8560</v>
      </c>
    </row>
    <row r="470" spans="1:13">
      <c r="A470" s="122"/>
      <c r="B470" s="122"/>
      <c r="C470" s="122"/>
      <c r="D470" s="131"/>
      <c r="E470" s="36" t="s">
        <v>128</v>
      </c>
      <c r="F470" s="36" t="s">
        <v>270</v>
      </c>
      <c r="G470" s="35" t="s">
        <v>272</v>
      </c>
      <c r="H470" s="51">
        <v>4000</v>
      </c>
      <c r="I470" s="52">
        <v>1894</v>
      </c>
      <c r="J470" s="120"/>
      <c r="K470" s="119"/>
      <c r="L470" s="120"/>
      <c r="M470" s="119"/>
    </row>
    <row r="471" spans="1:13">
      <c r="A471" s="122"/>
      <c r="B471" s="122"/>
      <c r="C471" s="122"/>
      <c r="D471" s="131"/>
      <c r="E471" s="36" t="s">
        <v>22</v>
      </c>
      <c r="F471" s="36" t="s">
        <v>270</v>
      </c>
      <c r="G471" s="35">
        <v>55780</v>
      </c>
      <c r="H471" s="51">
        <v>3656</v>
      </c>
      <c r="I471" s="52">
        <v>400</v>
      </c>
      <c r="J471" s="120"/>
      <c r="K471" s="119"/>
      <c r="L471" s="120"/>
      <c r="M471" s="119"/>
    </row>
    <row r="472" spans="1:13">
      <c r="A472" s="122"/>
      <c r="B472" s="122"/>
      <c r="C472" s="122"/>
      <c r="D472" s="131"/>
      <c r="E472" s="36" t="s">
        <v>273</v>
      </c>
      <c r="F472" s="36" t="s">
        <v>270</v>
      </c>
      <c r="G472" s="35" t="s">
        <v>274</v>
      </c>
      <c r="H472" s="51">
        <v>4246</v>
      </c>
      <c r="I472" s="52">
        <v>1710</v>
      </c>
      <c r="J472" s="120"/>
      <c r="K472" s="119"/>
      <c r="L472" s="120"/>
      <c r="M472" s="119"/>
    </row>
    <row r="473" spans="1:13">
      <c r="A473" s="122"/>
      <c r="B473" s="122"/>
      <c r="C473" s="122"/>
      <c r="D473" s="131"/>
      <c r="E473" s="36" t="s">
        <v>275</v>
      </c>
      <c r="F473" s="36" t="s">
        <v>270</v>
      </c>
      <c r="G473" s="35">
        <v>55808</v>
      </c>
      <c r="H473" s="51">
        <v>450</v>
      </c>
      <c r="I473" s="52">
        <v>450</v>
      </c>
      <c r="J473" s="120"/>
      <c r="K473" s="119"/>
      <c r="L473" s="120"/>
      <c r="M473" s="119"/>
    </row>
    <row r="474" spans="1:13" ht="24">
      <c r="A474" s="122">
        <v>6</v>
      </c>
      <c r="B474" s="122" t="s">
        <v>267</v>
      </c>
      <c r="C474" s="122" t="s">
        <v>268</v>
      </c>
      <c r="D474" s="131" t="s">
        <v>284</v>
      </c>
      <c r="E474" s="35" t="s">
        <v>285</v>
      </c>
      <c r="F474" s="36" t="s">
        <v>282</v>
      </c>
      <c r="G474" s="36" t="s">
        <v>286</v>
      </c>
      <c r="H474" s="51">
        <v>3950</v>
      </c>
      <c r="I474" s="52">
        <v>3556</v>
      </c>
      <c r="J474" s="120">
        <v>400</v>
      </c>
      <c r="K474" s="119">
        <v>100</v>
      </c>
      <c r="L474" s="120">
        <v>11900</v>
      </c>
      <c r="M474" s="119">
        <f>I474+I475+I476+I477+I478*2+K474</f>
        <v>8560</v>
      </c>
    </row>
    <row r="475" spans="1:13">
      <c r="A475" s="122"/>
      <c r="B475" s="122"/>
      <c r="C475" s="122"/>
      <c r="D475" s="131"/>
      <c r="E475" s="36" t="s">
        <v>128</v>
      </c>
      <c r="F475" s="36" t="s">
        <v>270</v>
      </c>
      <c r="G475" s="35" t="s">
        <v>272</v>
      </c>
      <c r="H475" s="51">
        <v>4000</v>
      </c>
      <c r="I475" s="52">
        <v>1894</v>
      </c>
      <c r="J475" s="120"/>
      <c r="K475" s="119"/>
      <c r="L475" s="120"/>
      <c r="M475" s="119"/>
    </row>
    <row r="476" spans="1:13">
      <c r="A476" s="122"/>
      <c r="B476" s="122"/>
      <c r="C476" s="122"/>
      <c r="D476" s="131"/>
      <c r="E476" s="36" t="s">
        <v>22</v>
      </c>
      <c r="F476" s="36" t="s">
        <v>270</v>
      </c>
      <c r="G476" s="35">
        <v>55780</v>
      </c>
      <c r="H476" s="51">
        <v>3656</v>
      </c>
      <c r="I476" s="52">
        <v>400</v>
      </c>
      <c r="J476" s="120"/>
      <c r="K476" s="119"/>
      <c r="L476" s="120"/>
      <c r="M476" s="119"/>
    </row>
    <row r="477" spans="1:13">
      <c r="A477" s="122"/>
      <c r="B477" s="122"/>
      <c r="C477" s="122"/>
      <c r="D477" s="131"/>
      <c r="E477" s="36" t="s">
        <v>273</v>
      </c>
      <c r="F477" s="36" t="s">
        <v>270</v>
      </c>
      <c r="G477" s="35" t="s">
        <v>274</v>
      </c>
      <c r="H477" s="51">
        <v>4246</v>
      </c>
      <c r="I477" s="52">
        <v>1710</v>
      </c>
      <c r="J477" s="120"/>
      <c r="K477" s="119"/>
      <c r="L477" s="120"/>
      <c r="M477" s="119"/>
    </row>
    <row r="478" spans="1:13">
      <c r="A478" s="122"/>
      <c r="B478" s="122"/>
      <c r="C478" s="122"/>
      <c r="D478" s="131"/>
      <c r="E478" s="36" t="s">
        <v>275</v>
      </c>
      <c r="F478" s="36" t="s">
        <v>270</v>
      </c>
      <c r="G478" s="35">
        <v>55808</v>
      </c>
      <c r="H478" s="51">
        <v>450</v>
      </c>
      <c r="I478" s="52">
        <v>450</v>
      </c>
      <c r="J478" s="120"/>
      <c r="K478" s="119"/>
      <c r="L478" s="120"/>
      <c r="M478" s="119"/>
    </row>
    <row r="479" spans="1:13">
      <c r="A479" s="122">
        <v>7</v>
      </c>
      <c r="B479" s="122" t="s">
        <v>287</v>
      </c>
      <c r="C479" s="122" t="s">
        <v>268</v>
      </c>
      <c r="D479" s="131" t="s">
        <v>288</v>
      </c>
      <c r="E479" s="35" t="s">
        <v>172</v>
      </c>
      <c r="F479" s="36" t="s">
        <v>270</v>
      </c>
      <c r="G479" s="35" t="s">
        <v>271</v>
      </c>
      <c r="H479" s="51">
        <v>4920</v>
      </c>
      <c r="I479" s="52">
        <v>3556</v>
      </c>
      <c r="J479" s="120">
        <v>400</v>
      </c>
      <c r="K479" s="119">
        <v>100</v>
      </c>
      <c r="L479" s="120">
        <v>10200</v>
      </c>
      <c r="M479" s="119">
        <f>I479+I480+I481+I482+I483*2+K479</f>
        <v>7966</v>
      </c>
    </row>
    <row r="480" spans="1:13">
      <c r="A480" s="122"/>
      <c r="B480" s="122"/>
      <c r="C480" s="122"/>
      <c r="D480" s="131"/>
      <c r="E480" s="36" t="s">
        <v>9</v>
      </c>
      <c r="F480" s="53" t="s">
        <v>277</v>
      </c>
      <c r="G480" s="54">
        <v>55916</v>
      </c>
      <c r="H480" s="55">
        <v>4000</v>
      </c>
      <c r="I480" s="56">
        <v>1300</v>
      </c>
      <c r="J480" s="120"/>
      <c r="K480" s="119"/>
      <c r="L480" s="120"/>
      <c r="M480" s="119"/>
    </row>
    <row r="481" spans="1:13">
      <c r="A481" s="122"/>
      <c r="B481" s="122"/>
      <c r="C481" s="122"/>
      <c r="D481" s="131"/>
      <c r="E481" s="36" t="s">
        <v>22</v>
      </c>
      <c r="F481" s="36" t="s">
        <v>277</v>
      </c>
      <c r="G481" s="35">
        <v>55906</v>
      </c>
      <c r="H481" s="51">
        <v>4870</v>
      </c>
      <c r="I481" s="52">
        <v>400</v>
      </c>
      <c r="J481" s="120"/>
      <c r="K481" s="119"/>
      <c r="L481" s="120"/>
      <c r="M481" s="119"/>
    </row>
    <row r="482" spans="1:13">
      <c r="A482" s="122"/>
      <c r="B482" s="122"/>
      <c r="C482" s="122"/>
      <c r="D482" s="131"/>
      <c r="E482" s="36" t="s">
        <v>273</v>
      </c>
      <c r="F482" s="36" t="s">
        <v>270</v>
      </c>
      <c r="G482" s="35" t="s">
        <v>274</v>
      </c>
      <c r="H482" s="51">
        <v>4700</v>
      </c>
      <c r="I482" s="52">
        <v>1710</v>
      </c>
      <c r="J482" s="120"/>
      <c r="K482" s="119"/>
      <c r="L482" s="120"/>
      <c r="M482" s="119"/>
    </row>
    <row r="483" spans="1:13">
      <c r="A483" s="122"/>
      <c r="B483" s="122"/>
      <c r="C483" s="122"/>
      <c r="D483" s="131"/>
      <c r="E483" s="36" t="s">
        <v>275</v>
      </c>
      <c r="F483" s="36" t="s">
        <v>270</v>
      </c>
      <c r="G483" s="35">
        <v>55808</v>
      </c>
      <c r="H483" s="51">
        <v>450</v>
      </c>
      <c r="I483" s="52">
        <v>450</v>
      </c>
      <c r="J483" s="120"/>
      <c r="K483" s="119"/>
      <c r="L483" s="120"/>
      <c r="M483" s="119"/>
    </row>
    <row r="484" spans="1:13">
      <c r="A484" s="122">
        <v>8</v>
      </c>
      <c r="B484" s="122" t="s">
        <v>287</v>
      </c>
      <c r="C484" s="122" t="s">
        <v>268</v>
      </c>
      <c r="D484" s="131" t="s">
        <v>289</v>
      </c>
      <c r="E484" s="35" t="s">
        <v>172</v>
      </c>
      <c r="F484" s="36" t="s">
        <v>277</v>
      </c>
      <c r="G484" s="35">
        <v>55896</v>
      </c>
      <c r="H484" s="51">
        <v>4920</v>
      </c>
      <c r="I484" s="52">
        <v>3556</v>
      </c>
      <c r="J484" s="120">
        <v>400</v>
      </c>
      <c r="K484" s="119">
        <v>100</v>
      </c>
      <c r="L484" s="120">
        <v>10200</v>
      </c>
      <c r="M484" s="119">
        <f>I484+I485+I486+I487+I488*2+K484</f>
        <v>7966</v>
      </c>
    </row>
    <row r="485" spans="1:13">
      <c r="A485" s="122"/>
      <c r="B485" s="122"/>
      <c r="C485" s="122"/>
      <c r="D485" s="131"/>
      <c r="E485" s="36" t="s">
        <v>9</v>
      </c>
      <c r="F485" s="53" t="s">
        <v>277</v>
      </c>
      <c r="G485" s="54">
        <v>55916</v>
      </c>
      <c r="H485" s="55">
        <v>4000</v>
      </c>
      <c r="I485" s="56">
        <v>1300</v>
      </c>
      <c r="J485" s="120"/>
      <c r="K485" s="119"/>
      <c r="L485" s="120"/>
      <c r="M485" s="119"/>
    </row>
    <row r="486" spans="1:13">
      <c r="A486" s="122"/>
      <c r="B486" s="122"/>
      <c r="C486" s="122"/>
      <c r="D486" s="131"/>
      <c r="E486" s="36" t="s">
        <v>22</v>
      </c>
      <c r="F486" s="36" t="s">
        <v>270</v>
      </c>
      <c r="G486" s="35">
        <v>55780</v>
      </c>
      <c r="H486" s="51">
        <v>4870</v>
      </c>
      <c r="I486" s="52">
        <v>400</v>
      </c>
      <c r="J486" s="120"/>
      <c r="K486" s="119"/>
      <c r="L486" s="120"/>
      <c r="M486" s="119"/>
    </row>
    <row r="487" spans="1:13">
      <c r="A487" s="122"/>
      <c r="B487" s="122"/>
      <c r="C487" s="122"/>
      <c r="D487" s="131"/>
      <c r="E487" s="36" t="s">
        <v>273</v>
      </c>
      <c r="F487" s="36" t="s">
        <v>270</v>
      </c>
      <c r="G487" s="35" t="s">
        <v>274</v>
      </c>
      <c r="H487" s="51">
        <v>4700</v>
      </c>
      <c r="I487" s="52">
        <v>1710</v>
      </c>
      <c r="J487" s="120"/>
      <c r="K487" s="119"/>
      <c r="L487" s="120"/>
      <c r="M487" s="119"/>
    </row>
    <row r="488" spans="1:13">
      <c r="A488" s="122"/>
      <c r="B488" s="122"/>
      <c r="C488" s="122"/>
      <c r="D488" s="131"/>
      <c r="E488" s="36" t="s">
        <v>275</v>
      </c>
      <c r="F488" s="36" t="s">
        <v>270</v>
      </c>
      <c r="G488" s="35">
        <v>55808</v>
      </c>
      <c r="H488" s="51">
        <v>450</v>
      </c>
      <c r="I488" s="52">
        <v>450</v>
      </c>
      <c r="J488" s="120"/>
      <c r="K488" s="119"/>
      <c r="L488" s="120"/>
      <c r="M488" s="119"/>
    </row>
    <row r="489" spans="1:13">
      <c r="A489" s="122">
        <v>9</v>
      </c>
      <c r="B489" s="122" t="s">
        <v>287</v>
      </c>
      <c r="C489" s="122" t="s">
        <v>268</v>
      </c>
      <c r="D489" s="131" t="s">
        <v>290</v>
      </c>
      <c r="E489" s="35" t="s">
        <v>172</v>
      </c>
      <c r="F489" s="36" t="s">
        <v>277</v>
      </c>
      <c r="G489" s="35">
        <v>55896</v>
      </c>
      <c r="H489" s="51">
        <v>4920</v>
      </c>
      <c r="I489" s="52">
        <v>3556</v>
      </c>
      <c r="J489" s="120">
        <v>400</v>
      </c>
      <c r="K489" s="119">
        <v>100</v>
      </c>
      <c r="L489" s="120">
        <v>10200</v>
      </c>
      <c r="M489" s="119">
        <f>I489+I490+I491+I492+I493*2+K489</f>
        <v>7966</v>
      </c>
    </row>
    <row r="490" spans="1:13">
      <c r="A490" s="122"/>
      <c r="B490" s="122"/>
      <c r="C490" s="122"/>
      <c r="D490" s="131"/>
      <c r="E490" s="36" t="s">
        <v>9</v>
      </c>
      <c r="F490" s="53" t="s">
        <v>277</v>
      </c>
      <c r="G490" s="54">
        <v>55916</v>
      </c>
      <c r="H490" s="55">
        <v>4000</v>
      </c>
      <c r="I490" s="56">
        <v>1300</v>
      </c>
      <c r="J490" s="120"/>
      <c r="K490" s="119"/>
      <c r="L490" s="120"/>
      <c r="M490" s="119"/>
    </row>
    <row r="491" spans="1:13">
      <c r="A491" s="122"/>
      <c r="B491" s="122"/>
      <c r="C491" s="122"/>
      <c r="D491" s="131"/>
      <c r="E491" s="36" t="s">
        <v>22</v>
      </c>
      <c r="F491" s="36" t="s">
        <v>277</v>
      </c>
      <c r="G491" s="35">
        <v>55906</v>
      </c>
      <c r="H491" s="51">
        <v>4870</v>
      </c>
      <c r="I491" s="52">
        <v>400</v>
      </c>
      <c r="J491" s="120"/>
      <c r="K491" s="119"/>
      <c r="L491" s="120"/>
      <c r="M491" s="119"/>
    </row>
    <row r="492" spans="1:13">
      <c r="A492" s="122"/>
      <c r="B492" s="122"/>
      <c r="C492" s="122"/>
      <c r="D492" s="131"/>
      <c r="E492" s="36" t="s">
        <v>273</v>
      </c>
      <c r="F492" s="36" t="s">
        <v>270</v>
      </c>
      <c r="G492" s="35" t="s">
        <v>274</v>
      </c>
      <c r="H492" s="51">
        <v>4700</v>
      </c>
      <c r="I492" s="52">
        <v>1710</v>
      </c>
      <c r="J492" s="120"/>
      <c r="K492" s="119"/>
      <c r="L492" s="120"/>
      <c r="M492" s="119"/>
    </row>
    <row r="493" spans="1:13">
      <c r="A493" s="122"/>
      <c r="B493" s="122"/>
      <c r="C493" s="122"/>
      <c r="D493" s="131"/>
      <c r="E493" s="36" t="s">
        <v>275</v>
      </c>
      <c r="F493" s="36" t="s">
        <v>270</v>
      </c>
      <c r="G493" s="35">
        <v>55808</v>
      </c>
      <c r="H493" s="51">
        <v>450</v>
      </c>
      <c r="I493" s="52">
        <v>450</v>
      </c>
      <c r="J493" s="120"/>
      <c r="K493" s="119"/>
      <c r="L493" s="120"/>
      <c r="M493" s="119"/>
    </row>
    <row r="494" spans="1:13">
      <c r="A494" s="122">
        <v>10</v>
      </c>
      <c r="B494" s="122" t="s">
        <v>3</v>
      </c>
      <c r="C494" s="122" t="s">
        <v>268</v>
      </c>
      <c r="D494" s="131" t="s">
        <v>291</v>
      </c>
      <c r="E494" s="35" t="s">
        <v>172</v>
      </c>
      <c r="F494" s="53" t="s">
        <v>277</v>
      </c>
      <c r="G494" s="54">
        <v>55896</v>
      </c>
      <c r="H494" s="55">
        <v>3946</v>
      </c>
      <c r="I494" s="52">
        <v>3556</v>
      </c>
      <c r="J494" s="120">
        <v>400</v>
      </c>
      <c r="K494" s="119">
        <v>100</v>
      </c>
      <c r="L494" s="120">
        <v>11900</v>
      </c>
      <c r="M494" s="119">
        <f>I494+I495+I496+I497+I498*2+K494</f>
        <v>8056</v>
      </c>
    </row>
    <row r="495" spans="1:13">
      <c r="A495" s="122"/>
      <c r="B495" s="122"/>
      <c r="C495" s="122"/>
      <c r="D495" s="131"/>
      <c r="E495" s="36" t="s">
        <v>9</v>
      </c>
      <c r="F495" s="53" t="s">
        <v>277</v>
      </c>
      <c r="G495" s="54">
        <v>55916</v>
      </c>
      <c r="H495" s="55">
        <v>4000</v>
      </c>
      <c r="I495" s="56">
        <v>1300</v>
      </c>
      <c r="J495" s="120"/>
      <c r="K495" s="119"/>
      <c r="L495" s="120"/>
      <c r="M495" s="119"/>
    </row>
    <row r="496" spans="1:13">
      <c r="A496" s="122"/>
      <c r="B496" s="122"/>
      <c r="C496" s="122"/>
      <c r="D496" s="131"/>
      <c r="E496" s="36" t="s">
        <v>22</v>
      </c>
      <c r="F496" s="36" t="s">
        <v>270</v>
      </c>
      <c r="G496" s="35">
        <v>55780</v>
      </c>
      <c r="H496" s="51">
        <v>3656</v>
      </c>
      <c r="I496" s="52">
        <v>400</v>
      </c>
      <c r="J496" s="120"/>
      <c r="K496" s="119"/>
      <c r="L496" s="120"/>
      <c r="M496" s="119"/>
    </row>
    <row r="497" spans="1:13">
      <c r="A497" s="122"/>
      <c r="B497" s="122"/>
      <c r="C497" s="122"/>
      <c r="D497" s="131"/>
      <c r="E497" s="53" t="s">
        <v>292</v>
      </c>
      <c r="F497" s="53" t="s">
        <v>277</v>
      </c>
      <c r="G497" s="54">
        <v>55926</v>
      </c>
      <c r="H497" s="55">
        <v>3000</v>
      </c>
      <c r="I497" s="56">
        <v>1800</v>
      </c>
      <c r="J497" s="120"/>
      <c r="K497" s="119"/>
      <c r="L497" s="120"/>
      <c r="M497" s="119"/>
    </row>
    <row r="498" spans="1:13">
      <c r="A498" s="122"/>
      <c r="B498" s="122"/>
      <c r="C498" s="122"/>
      <c r="D498" s="131"/>
      <c r="E498" s="36" t="s">
        <v>275</v>
      </c>
      <c r="F498" s="53" t="s">
        <v>270</v>
      </c>
      <c r="G498" s="54">
        <v>55808</v>
      </c>
      <c r="H498" s="55">
        <v>450</v>
      </c>
      <c r="I498" s="52">
        <v>450</v>
      </c>
      <c r="J498" s="120"/>
      <c r="K498" s="119"/>
      <c r="L498" s="120"/>
      <c r="M498" s="119"/>
    </row>
    <row r="499" spans="1:13">
      <c r="A499" s="122">
        <v>11</v>
      </c>
      <c r="B499" s="122" t="s">
        <v>3</v>
      </c>
      <c r="C499" s="122" t="s">
        <v>268</v>
      </c>
      <c r="D499" s="131" t="s">
        <v>293</v>
      </c>
      <c r="E499" s="35" t="s">
        <v>172</v>
      </c>
      <c r="F499" s="53" t="s">
        <v>277</v>
      </c>
      <c r="G499" s="54">
        <v>55896</v>
      </c>
      <c r="H499" s="55">
        <v>3946</v>
      </c>
      <c r="I499" s="52">
        <v>3556</v>
      </c>
      <c r="J499" s="120">
        <v>400</v>
      </c>
      <c r="K499" s="119">
        <v>100</v>
      </c>
      <c r="L499" s="120">
        <v>11900</v>
      </c>
      <c r="M499" s="119">
        <f>I499+I500+I501+I502+I503*2+K499</f>
        <v>8056</v>
      </c>
    </row>
    <row r="500" spans="1:13">
      <c r="A500" s="122"/>
      <c r="B500" s="122"/>
      <c r="C500" s="122"/>
      <c r="D500" s="131"/>
      <c r="E500" s="36" t="s">
        <v>9</v>
      </c>
      <c r="F500" s="53" t="s">
        <v>277</v>
      </c>
      <c r="G500" s="54">
        <v>55916</v>
      </c>
      <c r="H500" s="55">
        <v>4000</v>
      </c>
      <c r="I500" s="56">
        <v>1300</v>
      </c>
      <c r="J500" s="120"/>
      <c r="K500" s="119"/>
      <c r="L500" s="120"/>
      <c r="M500" s="119"/>
    </row>
    <row r="501" spans="1:13">
      <c r="A501" s="122"/>
      <c r="B501" s="122"/>
      <c r="C501" s="122"/>
      <c r="D501" s="131"/>
      <c r="E501" s="36" t="s">
        <v>22</v>
      </c>
      <c r="F501" s="36" t="s">
        <v>277</v>
      </c>
      <c r="G501" s="35">
        <v>55906</v>
      </c>
      <c r="H501" s="51">
        <v>3656</v>
      </c>
      <c r="I501" s="52">
        <v>400</v>
      </c>
      <c r="J501" s="120"/>
      <c r="K501" s="119"/>
      <c r="L501" s="120"/>
      <c r="M501" s="119"/>
    </row>
    <row r="502" spans="1:13">
      <c r="A502" s="122"/>
      <c r="B502" s="122"/>
      <c r="C502" s="122"/>
      <c r="D502" s="131"/>
      <c r="E502" s="53" t="s">
        <v>292</v>
      </c>
      <c r="F502" s="53" t="s">
        <v>277</v>
      </c>
      <c r="G502" s="54">
        <v>55926</v>
      </c>
      <c r="H502" s="55">
        <v>3000</v>
      </c>
      <c r="I502" s="56">
        <v>1800</v>
      </c>
      <c r="J502" s="120"/>
      <c r="K502" s="119"/>
      <c r="L502" s="120"/>
      <c r="M502" s="119"/>
    </row>
    <row r="503" spans="1:13">
      <c r="A503" s="122"/>
      <c r="B503" s="122"/>
      <c r="C503" s="122"/>
      <c r="D503" s="131"/>
      <c r="E503" s="36" t="s">
        <v>275</v>
      </c>
      <c r="F503" s="53" t="s">
        <v>270</v>
      </c>
      <c r="G503" s="54">
        <v>55808</v>
      </c>
      <c r="H503" s="55">
        <v>450</v>
      </c>
      <c r="I503" s="52">
        <v>450</v>
      </c>
      <c r="J503" s="120"/>
      <c r="K503" s="119"/>
      <c r="L503" s="120"/>
      <c r="M503" s="119"/>
    </row>
    <row r="504" spans="1:13">
      <c r="A504" s="122">
        <v>1</v>
      </c>
      <c r="B504" s="122" t="s">
        <v>308</v>
      </c>
      <c r="C504" s="122" t="s">
        <v>309</v>
      </c>
      <c r="D504" s="131" t="s">
        <v>310</v>
      </c>
      <c r="E504" s="35" t="s">
        <v>311</v>
      </c>
      <c r="F504" s="36" t="s">
        <v>312</v>
      </c>
      <c r="G504" s="35" t="s">
        <v>313</v>
      </c>
      <c r="H504" s="51">
        <v>4000</v>
      </c>
      <c r="I504" s="52">
        <v>2400</v>
      </c>
      <c r="J504" s="120">
        <v>400</v>
      </c>
      <c r="K504" s="119">
        <v>300</v>
      </c>
      <c r="L504" s="120">
        <v>10150</v>
      </c>
      <c r="M504" s="119">
        <f>I504+I505+I506+I507+I508+K504</f>
        <v>9346</v>
      </c>
    </row>
    <row r="505" spans="1:13">
      <c r="A505" s="122"/>
      <c r="B505" s="122"/>
      <c r="C505" s="122"/>
      <c r="D505" s="131"/>
      <c r="E505" s="36" t="s">
        <v>314</v>
      </c>
      <c r="F505" s="36" t="s">
        <v>312</v>
      </c>
      <c r="G505" s="35" t="s">
        <v>315</v>
      </c>
      <c r="H505" s="51">
        <v>3950</v>
      </c>
      <c r="I505" s="52">
        <v>2400</v>
      </c>
      <c r="J505" s="120"/>
      <c r="K505" s="119"/>
      <c r="L505" s="120"/>
      <c r="M505" s="119"/>
    </row>
    <row r="506" spans="1:13">
      <c r="A506" s="122"/>
      <c r="B506" s="122"/>
      <c r="C506" s="122"/>
      <c r="D506" s="131"/>
      <c r="E506" s="36" t="s">
        <v>316</v>
      </c>
      <c r="F506" s="36" t="s">
        <v>312</v>
      </c>
      <c r="G506" s="35" t="s">
        <v>317</v>
      </c>
      <c r="H506" s="51">
        <v>4246</v>
      </c>
      <c r="I506" s="52">
        <v>4246</v>
      </c>
      <c r="J506" s="120"/>
      <c r="K506" s="119"/>
      <c r="L506" s="120"/>
      <c r="M506" s="119"/>
    </row>
    <row r="507" spans="1:13">
      <c r="A507" s="122"/>
      <c r="B507" s="122"/>
      <c r="C507" s="122"/>
      <c r="D507" s="131"/>
      <c r="E507" s="36"/>
      <c r="F507" s="36"/>
      <c r="G507" s="35"/>
      <c r="H507" s="51"/>
      <c r="I507" s="52"/>
      <c r="J507" s="120"/>
      <c r="K507" s="119"/>
      <c r="L507" s="120"/>
      <c r="M507" s="119"/>
    </row>
    <row r="508" spans="1:13">
      <c r="A508" s="122"/>
      <c r="B508" s="122"/>
      <c r="C508" s="122"/>
      <c r="D508" s="131"/>
      <c r="E508" s="36"/>
      <c r="F508" s="36"/>
      <c r="G508" s="35"/>
      <c r="H508" s="51"/>
      <c r="I508" s="52"/>
      <c r="J508" s="120"/>
      <c r="K508" s="119"/>
      <c r="L508" s="120"/>
      <c r="M508" s="119"/>
    </row>
    <row r="509" spans="1:13">
      <c r="A509" s="122">
        <v>2</v>
      </c>
      <c r="B509" s="122" t="s">
        <v>308</v>
      </c>
      <c r="C509" s="122" t="s">
        <v>309</v>
      </c>
      <c r="D509" s="131" t="s">
        <v>318</v>
      </c>
      <c r="E509" s="35" t="s">
        <v>311</v>
      </c>
      <c r="F509" s="36" t="s">
        <v>312</v>
      </c>
      <c r="G509" s="35" t="s">
        <v>313</v>
      </c>
      <c r="H509" s="51">
        <v>4000</v>
      </c>
      <c r="I509" s="52">
        <v>2400</v>
      </c>
      <c r="J509" s="120">
        <v>400</v>
      </c>
      <c r="K509" s="119">
        <v>300</v>
      </c>
      <c r="L509" s="120">
        <v>10150</v>
      </c>
      <c r="M509" s="119">
        <f>I509+I510+I511+I512*2+I513+K509</f>
        <v>7700</v>
      </c>
    </row>
    <row r="510" spans="1:13">
      <c r="A510" s="122"/>
      <c r="B510" s="122"/>
      <c r="C510" s="122"/>
      <c r="D510" s="131"/>
      <c r="E510" s="36" t="s">
        <v>319</v>
      </c>
      <c r="F510" s="36" t="s">
        <v>320</v>
      </c>
      <c r="G510" s="35" t="s">
        <v>321</v>
      </c>
      <c r="H510" s="51">
        <v>3656</v>
      </c>
      <c r="I510" s="52">
        <v>1200</v>
      </c>
      <c r="J510" s="120"/>
      <c r="K510" s="119"/>
      <c r="L510" s="120"/>
      <c r="M510" s="119"/>
    </row>
    <row r="511" spans="1:13">
      <c r="A511" s="122"/>
      <c r="B511" s="122"/>
      <c r="C511" s="122"/>
      <c r="D511" s="131"/>
      <c r="E511" s="36" t="s">
        <v>322</v>
      </c>
      <c r="F511" s="36" t="s">
        <v>320</v>
      </c>
      <c r="G511" s="35" t="s">
        <v>323</v>
      </c>
      <c r="H511" s="51">
        <v>4246</v>
      </c>
      <c r="I511" s="52">
        <v>800</v>
      </c>
      <c r="J511" s="120"/>
      <c r="K511" s="119"/>
      <c r="L511" s="120"/>
      <c r="M511" s="119"/>
    </row>
    <row r="512" spans="1:13">
      <c r="A512" s="122"/>
      <c r="B512" s="122"/>
      <c r="C512" s="122"/>
      <c r="D512" s="131"/>
      <c r="E512" s="36" t="s">
        <v>324</v>
      </c>
      <c r="F512" s="36" t="s">
        <v>320</v>
      </c>
      <c r="G512" s="35" t="s">
        <v>325</v>
      </c>
      <c r="H512" s="51">
        <v>450</v>
      </c>
      <c r="I512" s="52">
        <v>300</v>
      </c>
      <c r="J512" s="120"/>
      <c r="K512" s="119"/>
      <c r="L512" s="120"/>
      <c r="M512" s="119"/>
    </row>
    <row r="513" spans="1:13">
      <c r="A513" s="122"/>
      <c r="B513" s="122"/>
      <c r="C513" s="122"/>
      <c r="D513" s="131"/>
      <c r="E513" s="36" t="s">
        <v>314</v>
      </c>
      <c r="F513" s="36" t="s">
        <v>312</v>
      </c>
      <c r="G513" s="35" t="s">
        <v>315</v>
      </c>
      <c r="H513" s="51">
        <v>3950</v>
      </c>
      <c r="I513" s="52">
        <v>2400</v>
      </c>
      <c r="J513" s="120"/>
      <c r="K513" s="119"/>
      <c r="L513" s="120"/>
      <c r="M513" s="119"/>
    </row>
    <row r="514" spans="1:13">
      <c r="A514" s="122">
        <v>3</v>
      </c>
      <c r="B514" s="122" t="s">
        <v>308</v>
      </c>
      <c r="C514" s="122" t="s">
        <v>309</v>
      </c>
      <c r="D514" s="131" t="s">
        <v>326</v>
      </c>
      <c r="E514" s="35" t="s">
        <v>311</v>
      </c>
      <c r="F514" s="36" t="s">
        <v>312</v>
      </c>
      <c r="G514" s="35" t="s">
        <v>313</v>
      </c>
      <c r="H514" s="51">
        <v>4000</v>
      </c>
      <c r="I514" s="52">
        <v>2400</v>
      </c>
      <c r="J514" s="120">
        <v>400</v>
      </c>
      <c r="K514" s="119">
        <v>300</v>
      </c>
      <c r="L514" s="120">
        <v>10150</v>
      </c>
      <c r="M514" s="119">
        <f>I514+I515+I516*2+I517+I518+K514</f>
        <v>10131</v>
      </c>
    </row>
    <row r="515" spans="1:13">
      <c r="A515" s="122"/>
      <c r="B515" s="122"/>
      <c r="C515" s="122"/>
      <c r="D515" s="131"/>
      <c r="E515" s="36" t="s">
        <v>322</v>
      </c>
      <c r="F515" s="36" t="s">
        <v>320</v>
      </c>
      <c r="G515" s="35" t="s">
        <v>323</v>
      </c>
      <c r="H515" s="51">
        <v>4246</v>
      </c>
      <c r="I515" s="52">
        <v>800</v>
      </c>
      <c r="J515" s="120"/>
      <c r="K515" s="119"/>
      <c r="L515" s="120"/>
      <c r="M515" s="119"/>
    </row>
    <row r="516" spans="1:13">
      <c r="A516" s="122"/>
      <c r="B516" s="122"/>
      <c r="C516" s="122"/>
      <c r="D516" s="131"/>
      <c r="E516" s="36" t="s">
        <v>324</v>
      </c>
      <c r="F516" s="36" t="s">
        <v>320</v>
      </c>
      <c r="G516" s="35" t="s">
        <v>325</v>
      </c>
      <c r="H516" s="51">
        <v>450</v>
      </c>
      <c r="I516" s="52">
        <v>300</v>
      </c>
      <c r="J516" s="120"/>
      <c r="K516" s="119"/>
      <c r="L516" s="120"/>
      <c r="M516" s="119"/>
    </row>
    <row r="517" spans="1:13">
      <c r="A517" s="122"/>
      <c r="B517" s="122"/>
      <c r="C517" s="122"/>
      <c r="D517" s="131"/>
      <c r="E517" s="36" t="s">
        <v>327</v>
      </c>
      <c r="F517" s="36" t="s">
        <v>320</v>
      </c>
      <c r="G517" s="35" t="s">
        <v>328</v>
      </c>
      <c r="H517" s="51">
        <v>3950</v>
      </c>
      <c r="I517" s="52">
        <v>2375</v>
      </c>
      <c r="J517" s="120"/>
      <c r="K517" s="119"/>
      <c r="L517" s="120"/>
      <c r="M517" s="119"/>
    </row>
    <row r="518" spans="1:13">
      <c r="A518" s="122"/>
      <c r="B518" s="122"/>
      <c r="C518" s="122"/>
      <c r="D518" s="131"/>
      <c r="E518" s="36" t="s">
        <v>329</v>
      </c>
      <c r="F518" s="36" t="s">
        <v>320</v>
      </c>
      <c r="G518" s="35" t="s">
        <v>330</v>
      </c>
      <c r="H518" s="51">
        <v>3656</v>
      </c>
      <c r="I518" s="52">
        <v>3656</v>
      </c>
      <c r="J518" s="120"/>
      <c r="K518" s="119"/>
      <c r="L518" s="120"/>
      <c r="M518" s="119"/>
    </row>
    <row r="519" spans="1:13">
      <c r="A519" s="122">
        <v>4</v>
      </c>
      <c r="B519" s="122" t="s">
        <v>308</v>
      </c>
      <c r="C519" s="122" t="s">
        <v>309</v>
      </c>
      <c r="D519" s="131" t="s">
        <v>331</v>
      </c>
      <c r="E519" s="35" t="s">
        <v>311</v>
      </c>
      <c r="F519" s="36" t="s">
        <v>312</v>
      </c>
      <c r="G519" s="35" t="s">
        <v>313</v>
      </c>
      <c r="H519" s="51">
        <v>4000</v>
      </c>
      <c r="I519" s="32">
        <v>2400</v>
      </c>
      <c r="J519" s="120">
        <v>400</v>
      </c>
      <c r="K519" s="119">
        <v>300</v>
      </c>
      <c r="L519" s="120">
        <v>10150</v>
      </c>
      <c r="M519" s="119">
        <f>I519+I520+I521*2+I522+I523+K519</f>
        <v>9921</v>
      </c>
    </row>
    <row r="520" spans="1:13">
      <c r="A520" s="122"/>
      <c r="B520" s="122"/>
      <c r="C520" s="122"/>
      <c r="D520" s="131"/>
      <c r="E520" s="36" t="s">
        <v>327</v>
      </c>
      <c r="F520" s="36" t="s">
        <v>320</v>
      </c>
      <c r="G520" s="35" t="s">
        <v>328</v>
      </c>
      <c r="H520" s="51">
        <v>3950</v>
      </c>
      <c r="I520" s="32">
        <v>2375</v>
      </c>
      <c r="J520" s="120"/>
      <c r="K520" s="119"/>
      <c r="L520" s="120"/>
      <c r="M520" s="119"/>
    </row>
    <row r="521" spans="1:13">
      <c r="A521" s="122"/>
      <c r="B521" s="122"/>
      <c r="C521" s="122"/>
      <c r="D521" s="131"/>
      <c r="E521" s="36" t="s">
        <v>324</v>
      </c>
      <c r="F521" s="36" t="s">
        <v>320</v>
      </c>
      <c r="G521" s="35" t="s">
        <v>325</v>
      </c>
      <c r="H521" s="51">
        <v>450</v>
      </c>
      <c r="I521" s="32">
        <v>300</v>
      </c>
      <c r="J521" s="120"/>
      <c r="K521" s="119"/>
      <c r="L521" s="120"/>
      <c r="M521" s="119"/>
    </row>
    <row r="522" spans="1:13">
      <c r="A522" s="122"/>
      <c r="B522" s="122"/>
      <c r="C522" s="122"/>
      <c r="D522" s="131"/>
      <c r="E522" s="36" t="s">
        <v>316</v>
      </c>
      <c r="F522" s="36" t="s">
        <v>312</v>
      </c>
      <c r="G522" s="35" t="s">
        <v>317</v>
      </c>
      <c r="H522" s="51">
        <v>4246</v>
      </c>
      <c r="I522" s="33">
        <v>4246</v>
      </c>
      <c r="J522" s="120"/>
      <c r="K522" s="119"/>
      <c r="L522" s="120"/>
      <c r="M522" s="119"/>
    </row>
    <row r="523" spans="1:13">
      <c r="A523" s="122"/>
      <c r="B523" s="122"/>
      <c r="C523" s="122"/>
      <c r="D523" s="131"/>
      <c r="E523" s="36"/>
      <c r="F523" s="36"/>
      <c r="G523" s="35"/>
      <c r="H523" s="51"/>
      <c r="I523" s="52"/>
      <c r="J523" s="120"/>
      <c r="K523" s="119"/>
      <c r="L523" s="120"/>
      <c r="M523" s="119"/>
    </row>
    <row r="524" spans="1:13">
      <c r="A524" s="122">
        <v>5</v>
      </c>
      <c r="B524" s="122" t="s">
        <v>308</v>
      </c>
      <c r="C524" s="122" t="s">
        <v>309</v>
      </c>
      <c r="D524" s="131" t="s">
        <v>332</v>
      </c>
      <c r="E524" s="35" t="s">
        <v>311</v>
      </c>
      <c r="F524" s="36" t="s">
        <v>312</v>
      </c>
      <c r="G524" s="35" t="s">
        <v>313</v>
      </c>
      <c r="H524" s="51">
        <v>4000</v>
      </c>
      <c r="I524" s="32">
        <v>2400</v>
      </c>
      <c r="J524" s="120">
        <v>400</v>
      </c>
      <c r="K524" s="119">
        <v>300</v>
      </c>
      <c r="L524" s="120">
        <v>10150</v>
      </c>
      <c r="M524" s="119">
        <f>I524+I525+I526*2+I527+I528+K524</f>
        <v>9921</v>
      </c>
    </row>
    <row r="525" spans="1:13">
      <c r="A525" s="122"/>
      <c r="B525" s="122"/>
      <c r="C525" s="122"/>
      <c r="D525" s="131"/>
      <c r="E525" s="36" t="s">
        <v>327</v>
      </c>
      <c r="F525" s="36" t="s">
        <v>320</v>
      </c>
      <c r="G525" s="35" t="s">
        <v>328</v>
      </c>
      <c r="H525" s="51">
        <v>3950</v>
      </c>
      <c r="I525" s="32">
        <v>2375</v>
      </c>
      <c r="J525" s="120"/>
      <c r="K525" s="119"/>
      <c r="L525" s="120"/>
      <c r="M525" s="119"/>
    </row>
    <row r="526" spans="1:13">
      <c r="A526" s="122"/>
      <c r="B526" s="122"/>
      <c r="C526" s="122"/>
      <c r="D526" s="131"/>
      <c r="E526" s="36" t="s">
        <v>324</v>
      </c>
      <c r="F526" s="36" t="s">
        <v>320</v>
      </c>
      <c r="G526" s="35" t="s">
        <v>325</v>
      </c>
      <c r="H526" s="51">
        <v>450</v>
      </c>
      <c r="I526" s="32">
        <v>300</v>
      </c>
      <c r="J526" s="120"/>
      <c r="K526" s="119"/>
      <c r="L526" s="120"/>
      <c r="M526" s="119"/>
    </row>
    <row r="527" spans="1:13">
      <c r="A527" s="122"/>
      <c r="B527" s="122"/>
      <c r="C527" s="122"/>
      <c r="D527" s="131"/>
      <c r="E527" s="36" t="s">
        <v>333</v>
      </c>
      <c r="F527" s="36" t="s">
        <v>312</v>
      </c>
      <c r="G527" s="35" t="s">
        <v>334</v>
      </c>
      <c r="H527" s="51">
        <v>4246</v>
      </c>
      <c r="I527" s="33">
        <v>4246</v>
      </c>
      <c r="J527" s="120"/>
      <c r="K527" s="119"/>
      <c r="L527" s="120"/>
      <c r="M527" s="119"/>
    </row>
    <row r="528" spans="1:13">
      <c r="A528" s="122"/>
      <c r="B528" s="122"/>
      <c r="C528" s="122"/>
      <c r="D528" s="131"/>
      <c r="E528" s="36"/>
      <c r="F528" s="36"/>
      <c r="G528" s="35"/>
      <c r="H528" s="51"/>
      <c r="I528" s="52"/>
      <c r="J528" s="120"/>
      <c r="K528" s="119"/>
      <c r="L528" s="120"/>
      <c r="M528" s="119"/>
    </row>
    <row r="529" spans="1:13">
      <c r="A529" s="122">
        <v>6</v>
      </c>
      <c r="B529" s="122" t="s">
        <v>308</v>
      </c>
      <c r="C529" s="122" t="s">
        <v>309</v>
      </c>
      <c r="D529" s="131" t="s">
        <v>335</v>
      </c>
      <c r="E529" s="35" t="s">
        <v>311</v>
      </c>
      <c r="F529" s="36" t="s">
        <v>312</v>
      </c>
      <c r="G529" s="35" t="s">
        <v>313</v>
      </c>
      <c r="H529" s="51">
        <v>4000</v>
      </c>
      <c r="I529" s="32">
        <v>2400</v>
      </c>
      <c r="J529" s="120">
        <v>400</v>
      </c>
      <c r="K529" s="119">
        <v>300</v>
      </c>
      <c r="L529" s="120">
        <v>10150</v>
      </c>
      <c r="M529" s="119">
        <f>I529+I530*2+I531+I532+I533+K529</f>
        <v>9946</v>
      </c>
    </row>
    <row r="530" spans="1:13">
      <c r="A530" s="122"/>
      <c r="B530" s="122"/>
      <c r="C530" s="122"/>
      <c r="D530" s="131"/>
      <c r="E530" s="36" t="s">
        <v>324</v>
      </c>
      <c r="F530" s="36" t="s">
        <v>320</v>
      </c>
      <c r="G530" s="35" t="s">
        <v>325</v>
      </c>
      <c r="H530" s="51">
        <v>450</v>
      </c>
      <c r="I530" s="32">
        <v>300</v>
      </c>
      <c r="J530" s="120"/>
      <c r="K530" s="119"/>
      <c r="L530" s="120"/>
      <c r="M530" s="119"/>
    </row>
    <row r="531" spans="1:13">
      <c r="A531" s="122"/>
      <c r="B531" s="122"/>
      <c r="C531" s="122"/>
      <c r="D531" s="131"/>
      <c r="E531" s="36" t="s">
        <v>314</v>
      </c>
      <c r="F531" s="36" t="s">
        <v>312</v>
      </c>
      <c r="G531" s="35" t="s">
        <v>315</v>
      </c>
      <c r="H531" s="51">
        <v>3950</v>
      </c>
      <c r="I531" s="32">
        <v>2400</v>
      </c>
      <c r="J531" s="120"/>
      <c r="K531" s="119"/>
      <c r="L531" s="120"/>
      <c r="M531" s="119"/>
    </row>
    <row r="532" spans="1:13">
      <c r="A532" s="122"/>
      <c r="B532" s="122"/>
      <c r="C532" s="122"/>
      <c r="D532" s="131"/>
      <c r="E532" s="36" t="s">
        <v>333</v>
      </c>
      <c r="F532" s="36" t="s">
        <v>312</v>
      </c>
      <c r="G532" s="35" t="s">
        <v>334</v>
      </c>
      <c r="H532" s="51">
        <v>4246</v>
      </c>
      <c r="I532" s="33">
        <v>4246</v>
      </c>
      <c r="J532" s="120"/>
      <c r="K532" s="119"/>
      <c r="L532" s="120"/>
      <c r="M532" s="119"/>
    </row>
    <row r="533" spans="1:13">
      <c r="A533" s="122"/>
      <c r="B533" s="122"/>
      <c r="C533" s="122"/>
      <c r="D533" s="131"/>
      <c r="E533" s="36"/>
      <c r="F533" s="36"/>
      <c r="G533" s="35"/>
      <c r="H533" s="51"/>
      <c r="I533" s="52"/>
      <c r="J533" s="120"/>
      <c r="K533" s="119"/>
      <c r="L533" s="120"/>
      <c r="M533" s="119"/>
    </row>
    <row r="534" spans="1:13">
      <c r="A534" s="122">
        <v>7</v>
      </c>
      <c r="B534" s="122" t="s">
        <v>308</v>
      </c>
      <c r="C534" s="122" t="s">
        <v>309</v>
      </c>
      <c r="D534" s="131" t="s">
        <v>336</v>
      </c>
      <c r="E534" s="35" t="s">
        <v>311</v>
      </c>
      <c r="F534" s="36" t="s">
        <v>312</v>
      </c>
      <c r="G534" s="35" t="s">
        <v>313</v>
      </c>
      <c r="H534" s="51">
        <v>4000</v>
      </c>
      <c r="I534" s="32">
        <v>2400</v>
      </c>
      <c r="J534" s="120">
        <v>400</v>
      </c>
      <c r="K534" s="119">
        <v>300</v>
      </c>
      <c r="L534" s="120">
        <v>10150</v>
      </c>
      <c r="M534" s="119">
        <f>I534+I535+I536+I537+I538*2+K534</f>
        <v>7675</v>
      </c>
    </row>
    <row r="535" spans="1:13">
      <c r="A535" s="122"/>
      <c r="B535" s="122"/>
      <c r="C535" s="122"/>
      <c r="D535" s="131"/>
      <c r="E535" s="36" t="s">
        <v>327</v>
      </c>
      <c r="F535" s="36" t="s">
        <v>320</v>
      </c>
      <c r="G535" s="35" t="s">
        <v>328</v>
      </c>
      <c r="H535" s="51">
        <v>3950</v>
      </c>
      <c r="I535" s="32">
        <v>2375</v>
      </c>
      <c r="J535" s="120"/>
      <c r="K535" s="119"/>
      <c r="L535" s="120"/>
      <c r="M535" s="119"/>
    </row>
    <row r="536" spans="1:13">
      <c r="A536" s="122"/>
      <c r="B536" s="122"/>
      <c r="C536" s="122"/>
      <c r="D536" s="131"/>
      <c r="E536" s="36" t="s">
        <v>319</v>
      </c>
      <c r="F536" s="36" t="s">
        <v>320</v>
      </c>
      <c r="G536" s="35" t="s">
        <v>321</v>
      </c>
      <c r="H536" s="51">
        <v>3656</v>
      </c>
      <c r="I536" s="32">
        <v>1200</v>
      </c>
      <c r="J536" s="120"/>
      <c r="K536" s="119"/>
      <c r="L536" s="120"/>
      <c r="M536" s="119"/>
    </row>
    <row r="537" spans="1:13">
      <c r="A537" s="122"/>
      <c r="B537" s="122"/>
      <c r="C537" s="122"/>
      <c r="D537" s="131"/>
      <c r="E537" s="36" t="s">
        <v>322</v>
      </c>
      <c r="F537" s="36" t="s">
        <v>320</v>
      </c>
      <c r="G537" s="35" t="s">
        <v>323</v>
      </c>
      <c r="H537" s="51">
        <v>4246</v>
      </c>
      <c r="I537" s="32">
        <v>800</v>
      </c>
      <c r="J537" s="120"/>
      <c r="K537" s="119"/>
      <c r="L537" s="120"/>
      <c r="M537" s="119"/>
    </row>
    <row r="538" spans="1:13">
      <c r="A538" s="122"/>
      <c r="B538" s="122"/>
      <c r="C538" s="122"/>
      <c r="D538" s="131"/>
      <c r="E538" s="36" t="s">
        <v>324</v>
      </c>
      <c r="F538" s="36" t="s">
        <v>320</v>
      </c>
      <c r="G538" s="35" t="s">
        <v>325</v>
      </c>
      <c r="H538" s="51">
        <v>450</v>
      </c>
      <c r="I538" s="52">
        <v>300</v>
      </c>
      <c r="J538" s="120"/>
      <c r="K538" s="119"/>
      <c r="L538" s="120"/>
      <c r="M538" s="119"/>
    </row>
    <row r="539" spans="1:13">
      <c r="A539" s="122">
        <v>8</v>
      </c>
      <c r="B539" s="122" t="s">
        <v>337</v>
      </c>
      <c r="C539" s="122" t="s">
        <v>309</v>
      </c>
      <c r="D539" s="131" t="s">
        <v>338</v>
      </c>
      <c r="E539" s="35" t="s">
        <v>327</v>
      </c>
      <c r="F539" s="36" t="s">
        <v>320</v>
      </c>
      <c r="G539" s="35" t="s">
        <v>328</v>
      </c>
      <c r="H539" s="51">
        <v>4920</v>
      </c>
      <c r="I539" s="32">
        <v>2375</v>
      </c>
      <c r="J539" s="120">
        <v>400</v>
      </c>
      <c r="K539" s="119">
        <v>300</v>
      </c>
      <c r="L539" s="120">
        <v>10200</v>
      </c>
      <c r="M539" s="119">
        <f>I539+I540+I541*2+I542+I543+K539</f>
        <v>9873</v>
      </c>
    </row>
    <row r="540" spans="1:13">
      <c r="A540" s="122"/>
      <c r="B540" s="122"/>
      <c r="C540" s="122"/>
      <c r="D540" s="131"/>
      <c r="E540" s="36" t="s">
        <v>339</v>
      </c>
      <c r="F540" s="36" t="s">
        <v>320</v>
      </c>
      <c r="G540" s="35" t="s">
        <v>340</v>
      </c>
      <c r="H540" s="51">
        <v>4000</v>
      </c>
      <c r="I540" s="32">
        <v>2352</v>
      </c>
      <c r="J540" s="120"/>
      <c r="K540" s="119"/>
      <c r="L540" s="120"/>
      <c r="M540" s="119"/>
    </row>
    <row r="541" spans="1:13">
      <c r="A541" s="122"/>
      <c r="B541" s="122"/>
      <c r="C541" s="122"/>
      <c r="D541" s="131"/>
      <c r="E541" s="36" t="s">
        <v>324</v>
      </c>
      <c r="F541" s="36" t="s">
        <v>320</v>
      </c>
      <c r="G541" s="35" t="s">
        <v>325</v>
      </c>
      <c r="H541" s="51">
        <v>450</v>
      </c>
      <c r="I541" s="32">
        <v>300</v>
      </c>
      <c r="J541" s="120"/>
      <c r="K541" s="119"/>
      <c r="L541" s="120"/>
      <c r="M541" s="119"/>
    </row>
    <row r="542" spans="1:13">
      <c r="A542" s="122"/>
      <c r="B542" s="122"/>
      <c r="C542" s="122"/>
      <c r="D542" s="131"/>
      <c r="E542" s="36" t="s">
        <v>316</v>
      </c>
      <c r="F542" s="36" t="s">
        <v>312</v>
      </c>
      <c r="G542" s="35" t="s">
        <v>317</v>
      </c>
      <c r="H542" s="51">
        <v>4700</v>
      </c>
      <c r="I542" s="32">
        <v>4246</v>
      </c>
      <c r="J542" s="120"/>
      <c r="K542" s="119"/>
      <c r="L542" s="120"/>
      <c r="M542" s="119"/>
    </row>
    <row r="543" spans="1:13">
      <c r="A543" s="122"/>
      <c r="B543" s="122"/>
      <c r="C543" s="122"/>
      <c r="D543" s="131"/>
      <c r="E543" s="36"/>
      <c r="F543" s="36"/>
      <c r="G543" s="35"/>
      <c r="H543" s="51"/>
      <c r="I543" s="52"/>
      <c r="J543" s="120"/>
      <c r="K543" s="119"/>
      <c r="L543" s="120"/>
      <c r="M543" s="119"/>
    </row>
    <row r="544" spans="1:13">
      <c r="A544" s="122">
        <v>9</v>
      </c>
      <c r="B544" s="122" t="s">
        <v>337</v>
      </c>
      <c r="C544" s="122" t="s">
        <v>309</v>
      </c>
      <c r="D544" s="131" t="s">
        <v>341</v>
      </c>
      <c r="E544" s="35" t="s">
        <v>327</v>
      </c>
      <c r="F544" s="36" t="s">
        <v>320</v>
      </c>
      <c r="G544" s="35" t="s">
        <v>328</v>
      </c>
      <c r="H544" s="51">
        <v>4920</v>
      </c>
      <c r="I544" s="32">
        <v>2375</v>
      </c>
      <c r="J544" s="120">
        <v>400</v>
      </c>
      <c r="K544" s="119">
        <v>300</v>
      </c>
      <c r="L544" s="120">
        <v>10200</v>
      </c>
      <c r="M544" s="119">
        <f>I544+I545+I546*2+I547+I548+K544</f>
        <v>9873</v>
      </c>
    </row>
    <row r="545" spans="1:13">
      <c r="A545" s="122"/>
      <c r="B545" s="122"/>
      <c r="C545" s="122"/>
      <c r="D545" s="131"/>
      <c r="E545" s="36" t="s">
        <v>339</v>
      </c>
      <c r="F545" s="36" t="s">
        <v>320</v>
      </c>
      <c r="G545" s="35" t="s">
        <v>340</v>
      </c>
      <c r="H545" s="51">
        <v>4000</v>
      </c>
      <c r="I545" s="32">
        <v>2352</v>
      </c>
      <c r="J545" s="120"/>
      <c r="K545" s="119"/>
      <c r="L545" s="120"/>
      <c r="M545" s="119"/>
    </row>
    <row r="546" spans="1:13">
      <c r="A546" s="122"/>
      <c r="B546" s="122"/>
      <c r="C546" s="122"/>
      <c r="D546" s="131"/>
      <c r="E546" s="36" t="s">
        <v>324</v>
      </c>
      <c r="F546" s="36" t="s">
        <v>320</v>
      </c>
      <c r="G546" s="35" t="s">
        <v>325</v>
      </c>
      <c r="H546" s="51">
        <v>450</v>
      </c>
      <c r="I546" s="32">
        <v>300</v>
      </c>
      <c r="J546" s="120"/>
      <c r="K546" s="119"/>
      <c r="L546" s="120"/>
      <c r="M546" s="119"/>
    </row>
    <row r="547" spans="1:13">
      <c r="A547" s="122"/>
      <c r="B547" s="122"/>
      <c r="C547" s="122"/>
      <c r="D547" s="131"/>
      <c r="E547" s="36" t="s">
        <v>333</v>
      </c>
      <c r="F547" s="36" t="s">
        <v>312</v>
      </c>
      <c r="G547" s="35" t="s">
        <v>334</v>
      </c>
      <c r="H547" s="51">
        <v>4700</v>
      </c>
      <c r="I547" s="32">
        <v>4246</v>
      </c>
      <c r="J547" s="120"/>
      <c r="K547" s="119"/>
      <c r="L547" s="120"/>
      <c r="M547" s="119"/>
    </row>
    <row r="548" spans="1:13">
      <c r="A548" s="122"/>
      <c r="B548" s="122"/>
      <c r="C548" s="122"/>
      <c r="D548" s="131"/>
      <c r="E548" s="36"/>
      <c r="F548" s="36"/>
      <c r="G548" s="35"/>
      <c r="H548" s="51"/>
      <c r="I548" s="52"/>
      <c r="J548" s="120"/>
      <c r="K548" s="119"/>
      <c r="L548" s="120"/>
      <c r="M548" s="119"/>
    </row>
    <row r="549" spans="1:13">
      <c r="A549" s="122">
        <v>10</v>
      </c>
      <c r="B549" s="122" t="s">
        <v>337</v>
      </c>
      <c r="C549" s="122" t="s">
        <v>309</v>
      </c>
      <c r="D549" s="131" t="s">
        <v>342</v>
      </c>
      <c r="E549" s="35" t="s">
        <v>339</v>
      </c>
      <c r="F549" s="36" t="s">
        <v>320</v>
      </c>
      <c r="G549" s="35" t="s">
        <v>340</v>
      </c>
      <c r="H549" s="51">
        <v>4000</v>
      </c>
      <c r="I549" s="32">
        <v>2352</v>
      </c>
      <c r="J549" s="120">
        <v>400</v>
      </c>
      <c r="K549" s="119">
        <v>300</v>
      </c>
      <c r="L549" s="120">
        <v>10200</v>
      </c>
      <c r="M549" s="119">
        <f>I549+I550+I551+I552*2+I553+K549</f>
        <v>7652</v>
      </c>
    </row>
    <row r="550" spans="1:13">
      <c r="A550" s="122"/>
      <c r="B550" s="122"/>
      <c r="C550" s="122"/>
      <c r="D550" s="131"/>
      <c r="E550" s="36" t="s">
        <v>319</v>
      </c>
      <c r="F550" s="36" t="s">
        <v>320</v>
      </c>
      <c r="G550" s="35" t="s">
        <v>321</v>
      </c>
      <c r="H550" s="51">
        <v>4870</v>
      </c>
      <c r="I550" s="32">
        <v>1200</v>
      </c>
      <c r="J550" s="120"/>
      <c r="K550" s="119"/>
      <c r="L550" s="120"/>
      <c r="M550" s="119"/>
    </row>
    <row r="551" spans="1:13">
      <c r="A551" s="122"/>
      <c r="B551" s="122"/>
      <c r="C551" s="122"/>
      <c r="D551" s="131"/>
      <c r="E551" s="36" t="s">
        <v>322</v>
      </c>
      <c r="F551" s="36" t="s">
        <v>320</v>
      </c>
      <c r="G551" s="35" t="s">
        <v>323</v>
      </c>
      <c r="H551" s="51">
        <v>4700</v>
      </c>
      <c r="I551" s="32">
        <v>800</v>
      </c>
      <c r="J551" s="120"/>
      <c r="K551" s="119"/>
      <c r="L551" s="120"/>
      <c r="M551" s="119"/>
    </row>
    <row r="552" spans="1:13">
      <c r="A552" s="122"/>
      <c r="B552" s="122"/>
      <c r="C552" s="122"/>
      <c r="D552" s="131"/>
      <c r="E552" s="36" t="s">
        <v>324</v>
      </c>
      <c r="F552" s="36" t="s">
        <v>320</v>
      </c>
      <c r="G552" s="35" t="s">
        <v>325</v>
      </c>
      <c r="H552" s="51">
        <v>450</v>
      </c>
      <c r="I552" s="32">
        <v>300</v>
      </c>
      <c r="J552" s="120"/>
      <c r="K552" s="119"/>
      <c r="L552" s="120"/>
      <c r="M552" s="119"/>
    </row>
    <row r="553" spans="1:13">
      <c r="A553" s="122"/>
      <c r="B553" s="122"/>
      <c r="C553" s="122"/>
      <c r="D553" s="131"/>
      <c r="E553" s="36" t="s">
        <v>314</v>
      </c>
      <c r="F553" s="36" t="s">
        <v>312</v>
      </c>
      <c r="G553" s="35" t="s">
        <v>315</v>
      </c>
      <c r="H553" s="51">
        <v>4920</v>
      </c>
      <c r="I553" s="52">
        <v>2400</v>
      </c>
      <c r="J553" s="120"/>
      <c r="K553" s="119"/>
      <c r="L553" s="120"/>
      <c r="M553" s="119"/>
    </row>
    <row r="554" spans="1:13">
      <c r="A554" s="122">
        <v>11</v>
      </c>
      <c r="B554" s="122" t="s">
        <v>337</v>
      </c>
      <c r="C554" s="122" t="s">
        <v>309</v>
      </c>
      <c r="D554" s="131" t="s">
        <v>343</v>
      </c>
      <c r="E554" s="35" t="s">
        <v>339</v>
      </c>
      <c r="F554" s="36" t="s">
        <v>320</v>
      </c>
      <c r="G554" s="35" t="s">
        <v>340</v>
      </c>
      <c r="H554" s="51">
        <v>4000</v>
      </c>
      <c r="I554" s="32">
        <v>2352</v>
      </c>
      <c r="J554" s="120">
        <v>400</v>
      </c>
      <c r="K554" s="119">
        <v>300</v>
      </c>
      <c r="L554" s="120">
        <v>10200</v>
      </c>
      <c r="M554" s="119">
        <f>I554+I555+I556*2+I557+I558+K554</f>
        <v>10108</v>
      </c>
    </row>
    <row r="555" spans="1:13">
      <c r="A555" s="122"/>
      <c r="B555" s="122"/>
      <c r="C555" s="122"/>
      <c r="D555" s="131"/>
      <c r="E555" s="36" t="s">
        <v>322</v>
      </c>
      <c r="F555" s="36" t="s">
        <v>320</v>
      </c>
      <c r="G555" s="35" t="s">
        <v>323</v>
      </c>
      <c r="H555" s="51">
        <v>4700</v>
      </c>
      <c r="I555" s="32">
        <v>800</v>
      </c>
      <c r="J555" s="120"/>
      <c r="K555" s="119"/>
      <c r="L555" s="120"/>
      <c r="M555" s="119"/>
    </row>
    <row r="556" spans="1:13">
      <c r="A556" s="122"/>
      <c r="B556" s="122"/>
      <c r="C556" s="122"/>
      <c r="D556" s="131"/>
      <c r="E556" s="36" t="s">
        <v>324</v>
      </c>
      <c r="F556" s="36" t="s">
        <v>320</v>
      </c>
      <c r="G556" s="35" t="s">
        <v>325</v>
      </c>
      <c r="H556" s="51">
        <v>450</v>
      </c>
      <c r="I556" s="32">
        <v>300</v>
      </c>
      <c r="J556" s="120"/>
      <c r="K556" s="119"/>
      <c r="L556" s="120"/>
      <c r="M556" s="119"/>
    </row>
    <row r="557" spans="1:13">
      <c r="A557" s="122"/>
      <c r="B557" s="122"/>
      <c r="C557" s="122"/>
      <c r="D557" s="131"/>
      <c r="E557" s="36" t="s">
        <v>314</v>
      </c>
      <c r="F557" s="36" t="s">
        <v>312</v>
      </c>
      <c r="G557" s="35" t="s">
        <v>315</v>
      </c>
      <c r="H557" s="51">
        <v>4920</v>
      </c>
      <c r="I557" s="32">
        <v>2400</v>
      </c>
      <c r="J557" s="120"/>
      <c r="K557" s="119"/>
      <c r="L557" s="120"/>
      <c r="M557" s="119"/>
    </row>
    <row r="558" spans="1:13">
      <c r="A558" s="122"/>
      <c r="B558" s="122"/>
      <c r="C558" s="122"/>
      <c r="D558" s="131"/>
      <c r="E558" s="36" t="s">
        <v>329</v>
      </c>
      <c r="F558" s="36" t="s">
        <v>320</v>
      </c>
      <c r="G558" s="35" t="s">
        <v>330</v>
      </c>
      <c r="H558" s="51">
        <v>4870</v>
      </c>
      <c r="I558" s="52">
        <v>3656</v>
      </c>
      <c r="J558" s="120"/>
      <c r="K558" s="119"/>
      <c r="L558" s="120"/>
      <c r="M558" s="119"/>
    </row>
    <row r="559" spans="1:13">
      <c r="A559" s="122">
        <v>12</v>
      </c>
      <c r="B559" s="122" t="s">
        <v>337</v>
      </c>
      <c r="C559" s="122" t="s">
        <v>309</v>
      </c>
      <c r="D559" s="131" t="s">
        <v>344</v>
      </c>
      <c r="E559" s="35" t="s">
        <v>327</v>
      </c>
      <c r="F559" s="36" t="s">
        <v>320</v>
      </c>
      <c r="G559" s="35" t="s">
        <v>328</v>
      </c>
      <c r="H559" s="51">
        <v>4920</v>
      </c>
      <c r="I559" s="32">
        <v>2375</v>
      </c>
      <c r="J559" s="120">
        <v>400</v>
      </c>
      <c r="K559" s="119">
        <v>300</v>
      </c>
      <c r="L559" s="120">
        <v>10200</v>
      </c>
      <c r="M559" s="119">
        <f>I559+I560+I561+I562*2+I563+K559</f>
        <v>10083</v>
      </c>
    </row>
    <row r="560" spans="1:13">
      <c r="A560" s="122"/>
      <c r="B560" s="122"/>
      <c r="C560" s="122"/>
      <c r="D560" s="131"/>
      <c r="E560" s="36" t="s">
        <v>339</v>
      </c>
      <c r="F560" s="36" t="s">
        <v>320</v>
      </c>
      <c r="G560" s="35" t="s">
        <v>340</v>
      </c>
      <c r="H560" s="51">
        <v>4000</v>
      </c>
      <c r="I560" s="32">
        <v>2352</v>
      </c>
      <c r="J560" s="120"/>
      <c r="K560" s="119"/>
      <c r="L560" s="120"/>
      <c r="M560" s="119"/>
    </row>
    <row r="561" spans="1:13">
      <c r="A561" s="122"/>
      <c r="B561" s="122"/>
      <c r="C561" s="122"/>
      <c r="D561" s="131"/>
      <c r="E561" s="36" t="s">
        <v>322</v>
      </c>
      <c r="F561" s="36" t="s">
        <v>320</v>
      </c>
      <c r="G561" s="35" t="s">
        <v>323</v>
      </c>
      <c r="H561" s="51">
        <v>4700</v>
      </c>
      <c r="I561" s="32">
        <v>800</v>
      </c>
      <c r="J561" s="120"/>
      <c r="K561" s="119"/>
      <c r="L561" s="120"/>
      <c r="M561" s="119"/>
    </row>
    <row r="562" spans="1:13">
      <c r="A562" s="122"/>
      <c r="B562" s="122"/>
      <c r="C562" s="122"/>
      <c r="D562" s="131"/>
      <c r="E562" s="36" t="s">
        <v>324</v>
      </c>
      <c r="F562" s="36" t="s">
        <v>320</v>
      </c>
      <c r="G562" s="35" t="s">
        <v>325</v>
      </c>
      <c r="H562" s="51">
        <v>450</v>
      </c>
      <c r="I562" s="32">
        <v>300</v>
      </c>
      <c r="J562" s="120"/>
      <c r="K562" s="119"/>
      <c r="L562" s="120"/>
      <c r="M562" s="119"/>
    </row>
    <row r="563" spans="1:13">
      <c r="A563" s="122"/>
      <c r="B563" s="122"/>
      <c r="C563" s="122"/>
      <c r="D563" s="131"/>
      <c r="E563" s="36" t="s">
        <v>329</v>
      </c>
      <c r="F563" s="36" t="s">
        <v>320</v>
      </c>
      <c r="G563" s="35" t="s">
        <v>330</v>
      </c>
      <c r="H563" s="51">
        <v>4870</v>
      </c>
      <c r="I563" s="52">
        <v>3656</v>
      </c>
      <c r="J563" s="120"/>
      <c r="K563" s="119"/>
      <c r="L563" s="120"/>
      <c r="M563" s="119"/>
    </row>
    <row r="564" spans="1:13">
      <c r="A564" s="122">
        <v>13</v>
      </c>
      <c r="B564" s="122" t="s">
        <v>337</v>
      </c>
      <c r="C564" s="122" t="s">
        <v>309</v>
      </c>
      <c r="D564" s="131" t="s">
        <v>345</v>
      </c>
      <c r="E564" s="35" t="s">
        <v>339</v>
      </c>
      <c r="F564" s="36" t="s">
        <v>320</v>
      </c>
      <c r="G564" s="35" t="s">
        <v>340</v>
      </c>
      <c r="H564" s="51">
        <v>4000</v>
      </c>
      <c r="I564" s="32">
        <v>2352</v>
      </c>
      <c r="J564" s="120">
        <v>400</v>
      </c>
      <c r="K564" s="119">
        <v>300</v>
      </c>
      <c r="L564" s="120">
        <v>10200</v>
      </c>
      <c r="M564" s="119">
        <f>I564+I565*2+I566+I567+I568+K564</f>
        <v>9898</v>
      </c>
    </row>
    <row r="565" spans="1:13">
      <c r="A565" s="122"/>
      <c r="B565" s="122"/>
      <c r="C565" s="122"/>
      <c r="D565" s="131"/>
      <c r="E565" s="36" t="s">
        <v>324</v>
      </c>
      <c r="F565" s="36" t="s">
        <v>320</v>
      </c>
      <c r="G565" s="35" t="s">
        <v>325</v>
      </c>
      <c r="H565" s="51">
        <v>450</v>
      </c>
      <c r="I565" s="32">
        <v>300</v>
      </c>
      <c r="J565" s="120"/>
      <c r="K565" s="119"/>
      <c r="L565" s="120"/>
      <c r="M565" s="119"/>
    </row>
    <row r="566" spans="1:13">
      <c r="A566" s="122"/>
      <c r="B566" s="122"/>
      <c r="C566" s="122"/>
      <c r="D566" s="131"/>
      <c r="E566" s="36" t="s">
        <v>314</v>
      </c>
      <c r="F566" s="36" t="s">
        <v>312</v>
      </c>
      <c r="G566" s="35" t="s">
        <v>315</v>
      </c>
      <c r="H566" s="51">
        <v>4920</v>
      </c>
      <c r="I566" s="32">
        <v>2400</v>
      </c>
      <c r="J566" s="120"/>
      <c r="K566" s="119"/>
      <c r="L566" s="120"/>
      <c r="M566" s="119"/>
    </row>
    <row r="567" spans="1:13">
      <c r="A567" s="122"/>
      <c r="B567" s="122"/>
      <c r="C567" s="122"/>
      <c r="D567" s="131"/>
      <c r="E567" s="36" t="s">
        <v>316</v>
      </c>
      <c r="F567" s="36" t="s">
        <v>312</v>
      </c>
      <c r="G567" s="35" t="s">
        <v>317</v>
      </c>
      <c r="H567" s="51">
        <v>4700</v>
      </c>
      <c r="I567" s="32">
        <v>4246</v>
      </c>
      <c r="J567" s="120"/>
      <c r="K567" s="119"/>
      <c r="L567" s="120"/>
      <c r="M567" s="119"/>
    </row>
    <row r="568" spans="1:13">
      <c r="A568" s="122"/>
      <c r="B568" s="122"/>
      <c r="C568" s="122"/>
      <c r="D568" s="131"/>
      <c r="E568" s="36"/>
      <c r="F568" s="36"/>
      <c r="G568" s="35"/>
      <c r="H568" s="51"/>
      <c r="I568" s="52"/>
      <c r="J568" s="120"/>
      <c r="K568" s="119"/>
      <c r="L568" s="120"/>
      <c r="M568" s="119"/>
    </row>
    <row r="569" spans="1:13">
      <c r="A569" s="122">
        <v>14</v>
      </c>
      <c r="B569" s="122" t="s">
        <v>337</v>
      </c>
      <c r="C569" s="122" t="s">
        <v>309</v>
      </c>
      <c r="D569" s="131" t="s">
        <v>346</v>
      </c>
      <c r="E569" s="35" t="s">
        <v>339</v>
      </c>
      <c r="F569" s="36" t="s">
        <v>320</v>
      </c>
      <c r="G569" s="35" t="s">
        <v>340</v>
      </c>
      <c r="H569" s="51">
        <v>4000</v>
      </c>
      <c r="I569" s="32">
        <v>2352</v>
      </c>
      <c r="J569" s="120">
        <v>400</v>
      </c>
      <c r="K569" s="119">
        <v>300</v>
      </c>
      <c r="L569" s="120">
        <v>10200</v>
      </c>
      <c r="M569" s="119">
        <f>I569+I570*2+I571+I572+I573+K569</f>
        <v>9898</v>
      </c>
    </row>
    <row r="570" spans="1:13">
      <c r="A570" s="122"/>
      <c r="B570" s="122"/>
      <c r="C570" s="122"/>
      <c r="D570" s="131"/>
      <c r="E570" s="36" t="s">
        <v>324</v>
      </c>
      <c r="F570" s="36" t="s">
        <v>320</v>
      </c>
      <c r="G570" s="35" t="s">
        <v>325</v>
      </c>
      <c r="H570" s="51">
        <v>450</v>
      </c>
      <c r="I570" s="32">
        <v>300</v>
      </c>
      <c r="J570" s="120"/>
      <c r="K570" s="119"/>
      <c r="L570" s="120"/>
      <c r="M570" s="119"/>
    </row>
    <row r="571" spans="1:13">
      <c r="A571" s="122"/>
      <c r="B571" s="122"/>
      <c r="C571" s="122"/>
      <c r="D571" s="131"/>
      <c r="E571" s="36" t="s">
        <v>314</v>
      </c>
      <c r="F571" s="36" t="s">
        <v>312</v>
      </c>
      <c r="G571" s="35" t="s">
        <v>315</v>
      </c>
      <c r="H571" s="51">
        <v>4920</v>
      </c>
      <c r="I571" s="32">
        <v>2400</v>
      </c>
      <c r="J571" s="120"/>
      <c r="K571" s="119"/>
      <c r="L571" s="120"/>
      <c r="M571" s="119"/>
    </row>
    <row r="572" spans="1:13">
      <c r="A572" s="122"/>
      <c r="B572" s="122"/>
      <c r="C572" s="122"/>
      <c r="D572" s="131"/>
      <c r="E572" s="36" t="s">
        <v>333</v>
      </c>
      <c r="F572" s="36" t="s">
        <v>312</v>
      </c>
      <c r="G572" s="35" t="s">
        <v>334</v>
      </c>
      <c r="H572" s="51">
        <v>4700</v>
      </c>
      <c r="I572" s="32">
        <v>4246</v>
      </c>
      <c r="J572" s="120"/>
      <c r="K572" s="119"/>
      <c r="L572" s="120"/>
      <c r="M572" s="119"/>
    </row>
    <row r="573" spans="1:13">
      <c r="A573" s="122"/>
      <c r="B573" s="122"/>
      <c r="C573" s="122"/>
      <c r="D573" s="131"/>
      <c r="E573" s="36"/>
      <c r="F573" s="36"/>
      <c r="G573" s="35"/>
      <c r="H573" s="51"/>
      <c r="I573" s="52"/>
      <c r="J573" s="120"/>
      <c r="K573" s="119"/>
      <c r="L573" s="120"/>
      <c r="M573" s="119"/>
    </row>
    <row r="574" spans="1:13">
      <c r="A574" s="122">
        <v>1</v>
      </c>
      <c r="B574" s="122" t="s">
        <v>391</v>
      </c>
      <c r="C574" s="122" t="s">
        <v>392</v>
      </c>
      <c r="D574" s="131" t="s">
        <v>393</v>
      </c>
      <c r="E574" s="35" t="s">
        <v>394</v>
      </c>
      <c r="F574" s="36" t="s">
        <v>395</v>
      </c>
      <c r="G574" s="35">
        <v>396554</v>
      </c>
      <c r="H574" s="51">
        <v>3949</v>
      </c>
      <c r="I574" s="52">
        <v>3650</v>
      </c>
      <c r="J574" s="120">
        <v>400</v>
      </c>
      <c r="K574" s="119">
        <v>50</v>
      </c>
      <c r="L574" s="120">
        <v>11900</v>
      </c>
      <c r="M574" s="119">
        <f>I574+I575+I576+I577+I578*2+K574</f>
        <v>10150</v>
      </c>
    </row>
    <row r="575" spans="1:13">
      <c r="A575" s="122"/>
      <c r="B575" s="122"/>
      <c r="C575" s="122"/>
      <c r="D575" s="131"/>
      <c r="E575" s="36" t="s">
        <v>396</v>
      </c>
      <c r="F575" s="36" t="s">
        <v>395</v>
      </c>
      <c r="G575" s="35">
        <v>396547</v>
      </c>
      <c r="H575" s="51">
        <v>3656</v>
      </c>
      <c r="I575" s="52">
        <v>2350</v>
      </c>
      <c r="J575" s="120"/>
      <c r="K575" s="119"/>
      <c r="L575" s="120"/>
      <c r="M575" s="119"/>
    </row>
    <row r="576" spans="1:13">
      <c r="A576" s="122"/>
      <c r="B576" s="122"/>
      <c r="C576" s="122"/>
      <c r="D576" s="131"/>
      <c r="E576" s="34" t="s">
        <v>397</v>
      </c>
      <c r="F576" s="36" t="s">
        <v>395</v>
      </c>
      <c r="G576" s="35">
        <v>396543</v>
      </c>
      <c r="H576" s="51">
        <v>4000</v>
      </c>
      <c r="I576" s="52">
        <v>2300</v>
      </c>
      <c r="J576" s="120"/>
      <c r="K576" s="119"/>
      <c r="L576" s="120"/>
      <c r="M576" s="119"/>
    </row>
    <row r="577" spans="1:13">
      <c r="A577" s="122"/>
      <c r="B577" s="122"/>
      <c r="C577" s="122"/>
      <c r="D577" s="131"/>
      <c r="E577" s="36" t="s">
        <v>398</v>
      </c>
      <c r="F577" s="36" t="s">
        <v>395</v>
      </c>
      <c r="G577" s="35">
        <v>396550</v>
      </c>
      <c r="H577" s="51">
        <v>3000</v>
      </c>
      <c r="I577" s="52">
        <v>1000</v>
      </c>
      <c r="J577" s="120"/>
      <c r="K577" s="119"/>
      <c r="L577" s="120"/>
      <c r="M577" s="119"/>
    </row>
    <row r="578" spans="1:13">
      <c r="A578" s="122"/>
      <c r="B578" s="122"/>
      <c r="C578" s="122"/>
      <c r="D578" s="131"/>
      <c r="E578" s="36" t="s">
        <v>399</v>
      </c>
      <c r="F578" s="36" t="s">
        <v>395</v>
      </c>
      <c r="G578" s="35">
        <v>396542</v>
      </c>
      <c r="H578" s="51">
        <v>450</v>
      </c>
      <c r="I578" s="52">
        <v>400</v>
      </c>
      <c r="J578" s="120"/>
      <c r="K578" s="119"/>
      <c r="L578" s="120"/>
      <c r="M578" s="119"/>
    </row>
    <row r="579" spans="1:13">
      <c r="A579" s="122">
        <v>2</v>
      </c>
      <c r="B579" s="122" t="s">
        <v>391</v>
      </c>
      <c r="C579" s="122" t="s">
        <v>392</v>
      </c>
      <c r="D579" s="131" t="s">
        <v>1138</v>
      </c>
      <c r="E579" s="35" t="s">
        <v>394</v>
      </c>
      <c r="F579" s="36" t="s">
        <v>395</v>
      </c>
      <c r="G579" s="35">
        <v>396554</v>
      </c>
      <c r="H579" s="51">
        <v>3949</v>
      </c>
      <c r="I579" s="52">
        <v>3650</v>
      </c>
      <c r="J579" s="120">
        <v>400</v>
      </c>
      <c r="K579" s="119">
        <v>50</v>
      </c>
      <c r="L579" s="120">
        <v>11900</v>
      </c>
      <c r="M579" s="119">
        <f>I579+I580+I581+I582+I583*2+K579</f>
        <v>10150</v>
      </c>
    </row>
    <row r="580" spans="1:13">
      <c r="A580" s="122"/>
      <c r="B580" s="122"/>
      <c r="C580" s="122"/>
      <c r="D580" s="131"/>
      <c r="E580" s="36" t="s">
        <v>396</v>
      </c>
      <c r="F580" s="36" t="s">
        <v>395</v>
      </c>
      <c r="G580" s="35">
        <v>396547</v>
      </c>
      <c r="H580" s="51">
        <v>3656</v>
      </c>
      <c r="I580" s="52">
        <v>2350</v>
      </c>
      <c r="J580" s="120"/>
      <c r="K580" s="119"/>
      <c r="L580" s="120"/>
      <c r="M580" s="119"/>
    </row>
    <row r="581" spans="1:13">
      <c r="A581" s="122"/>
      <c r="B581" s="122"/>
      <c r="C581" s="122"/>
      <c r="D581" s="131"/>
      <c r="E581" s="34" t="s">
        <v>397</v>
      </c>
      <c r="F581" s="36" t="s">
        <v>395</v>
      </c>
      <c r="G581" s="35">
        <v>396544</v>
      </c>
      <c r="H581" s="51">
        <v>4000</v>
      </c>
      <c r="I581" s="52">
        <v>2300</v>
      </c>
      <c r="J581" s="120"/>
      <c r="K581" s="119"/>
      <c r="L581" s="120"/>
      <c r="M581" s="119"/>
    </row>
    <row r="582" spans="1:13">
      <c r="A582" s="122"/>
      <c r="B582" s="122"/>
      <c r="C582" s="122"/>
      <c r="D582" s="131"/>
      <c r="E582" s="36" t="s">
        <v>398</v>
      </c>
      <c r="F582" s="36" t="s">
        <v>395</v>
      </c>
      <c r="G582" s="35">
        <v>396550</v>
      </c>
      <c r="H582" s="51">
        <v>3000</v>
      </c>
      <c r="I582" s="52">
        <v>1000</v>
      </c>
      <c r="J582" s="120"/>
      <c r="K582" s="119"/>
      <c r="L582" s="120"/>
      <c r="M582" s="119"/>
    </row>
    <row r="583" spans="1:13">
      <c r="A583" s="122"/>
      <c r="B583" s="122"/>
      <c r="C583" s="122"/>
      <c r="D583" s="131"/>
      <c r="E583" s="36" t="s">
        <v>399</v>
      </c>
      <c r="F583" s="36" t="s">
        <v>395</v>
      </c>
      <c r="G583" s="35">
        <v>396542</v>
      </c>
      <c r="H583" s="51">
        <v>450</v>
      </c>
      <c r="I583" s="52">
        <v>400</v>
      </c>
      <c r="J583" s="120"/>
      <c r="K583" s="119"/>
      <c r="L583" s="120"/>
      <c r="M583" s="119"/>
    </row>
    <row r="584" spans="1:13">
      <c r="A584" s="122">
        <v>3</v>
      </c>
      <c r="B584" s="122" t="s">
        <v>391</v>
      </c>
      <c r="C584" s="122" t="s">
        <v>392</v>
      </c>
      <c r="D584" s="131" t="s">
        <v>400</v>
      </c>
      <c r="E584" s="35" t="s">
        <v>394</v>
      </c>
      <c r="F584" s="36" t="s">
        <v>395</v>
      </c>
      <c r="G584" s="35">
        <v>396554</v>
      </c>
      <c r="H584" s="51">
        <v>3949</v>
      </c>
      <c r="I584" s="52">
        <v>3650</v>
      </c>
      <c r="J584" s="120">
        <v>400</v>
      </c>
      <c r="K584" s="119">
        <v>50</v>
      </c>
      <c r="L584" s="120">
        <v>11900</v>
      </c>
      <c r="M584" s="119">
        <f>I584+I585+I586+I587+I588*2+K584</f>
        <v>10150</v>
      </c>
    </row>
    <row r="585" spans="1:13">
      <c r="A585" s="122"/>
      <c r="B585" s="122"/>
      <c r="C585" s="122"/>
      <c r="D585" s="131"/>
      <c r="E585" s="36" t="s">
        <v>396</v>
      </c>
      <c r="F585" s="36" t="s">
        <v>395</v>
      </c>
      <c r="G585" s="35">
        <v>396547</v>
      </c>
      <c r="H585" s="51">
        <v>3656</v>
      </c>
      <c r="I585" s="52">
        <v>2350</v>
      </c>
      <c r="J585" s="120"/>
      <c r="K585" s="119"/>
      <c r="L585" s="120"/>
      <c r="M585" s="119"/>
    </row>
    <row r="586" spans="1:13">
      <c r="A586" s="122"/>
      <c r="B586" s="122"/>
      <c r="C586" s="122"/>
      <c r="D586" s="131"/>
      <c r="E586" s="34" t="s">
        <v>397</v>
      </c>
      <c r="F586" s="36" t="s">
        <v>395</v>
      </c>
      <c r="G586" s="35">
        <v>396545</v>
      </c>
      <c r="H586" s="51">
        <v>4000</v>
      </c>
      <c r="I586" s="52">
        <v>2300</v>
      </c>
      <c r="J586" s="120"/>
      <c r="K586" s="119"/>
      <c r="L586" s="120"/>
      <c r="M586" s="119"/>
    </row>
    <row r="587" spans="1:13">
      <c r="A587" s="122"/>
      <c r="B587" s="122"/>
      <c r="C587" s="122"/>
      <c r="D587" s="131"/>
      <c r="E587" s="36" t="s">
        <v>398</v>
      </c>
      <c r="F587" s="36" t="s">
        <v>395</v>
      </c>
      <c r="G587" s="35">
        <v>396550</v>
      </c>
      <c r="H587" s="51">
        <v>3000</v>
      </c>
      <c r="I587" s="52">
        <v>1000</v>
      </c>
      <c r="J587" s="120"/>
      <c r="K587" s="119"/>
      <c r="L587" s="120"/>
      <c r="M587" s="119"/>
    </row>
    <row r="588" spans="1:13">
      <c r="A588" s="122"/>
      <c r="B588" s="122"/>
      <c r="C588" s="122"/>
      <c r="D588" s="131"/>
      <c r="E588" s="36" t="s">
        <v>399</v>
      </c>
      <c r="F588" s="36" t="s">
        <v>395</v>
      </c>
      <c r="G588" s="35">
        <v>396542</v>
      </c>
      <c r="H588" s="51">
        <v>450</v>
      </c>
      <c r="I588" s="52">
        <v>400</v>
      </c>
      <c r="J588" s="120"/>
      <c r="K588" s="119"/>
      <c r="L588" s="120"/>
      <c r="M588" s="119"/>
    </row>
    <row r="589" spans="1:13">
      <c r="A589" s="122">
        <v>4</v>
      </c>
      <c r="B589" s="122" t="s">
        <v>401</v>
      </c>
      <c r="C589" s="122" t="s">
        <v>392</v>
      </c>
      <c r="D589" s="131" t="s">
        <v>402</v>
      </c>
      <c r="E589" s="35" t="s">
        <v>403</v>
      </c>
      <c r="F589" s="36" t="s">
        <v>404</v>
      </c>
      <c r="G589" s="35">
        <v>396488</v>
      </c>
      <c r="H589" s="51">
        <v>3949</v>
      </c>
      <c r="I589" s="52">
        <v>3700</v>
      </c>
      <c r="J589" s="120">
        <v>400</v>
      </c>
      <c r="K589" s="119">
        <v>50</v>
      </c>
      <c r="L589" s="120">
        <v>11900</v>
      </c>
      <c r="M589" s="119">
        <f>I589+I590+I591+I592+I593*2+K589</f>
        <v>10200</v>
      </c>
    </row>
    <row r="590" spans="1:13">
      <c r="A590" s="122"/>
      <c r="B590" s="122"/>
      <c r="C590" s="122"/>
      <c r="D590" s="131"/>
      <c r="E590" s="36" t="s">
        <v>396</v>
      </c>
      <c r="F590" s="36" t="s">
        <v>395</v>
      </c>
      <c r="G590" s="35">
        <v>396547</v>
      </c>
      <c r="H590" s="51">
        <v>3656</v>
      </c>
      <c r="I590" s="52">
        <v>2350</v>
      </c>
      <c r="J590" s="120"/>
      <c r="K590" s="119"/>
      <c r="L590" s="120"/>
      <c r="M590" s="119"/>
    </row>
    <row r="591" spans="1:13">
      <c r="A591" s="122"/>
      <c r="B591" s="122"/>
      <c r="C591" s="122"/>
      <c r="D591" s="131"/>
      <c r="E591" s="34" t="s">
        <v>397</v>
      </c>
      <c r="F591" s="36" t="s">
        <v>395</v>
      </c>
      <c r="G591" s="35">
        <v>396543</v>
      </c>
      <c r="H591" s="51">
        <v>4000</v>
      </c>
      <c r="I591" s="52">
        <v>2300</v>
      </c>
      <c r="J591" s="120"/>
      <c r="K591" s="119"/>
      <c r="L591" s="120"/>
      <c r="M591" s="119"/>
    </row>
    <row r="592" spans="1:13">
      <c r="A592" s="122"/>
      <c r="B592" s="122"/>
      <c r="C592" s="122"/>
      <c r="D592" s="131"/>
      <c r="E592" s="36" t="s">
        <v>398</v>
      </c>
      <c r="F592" s="36" t="s">
        <v>395</v>
      </c>
      <c r="G592" s="35">
        <v>396550</v>
      </c>
      <c r="H592" s="51">
        <v>3000</v>
      </c>
      <c r="I592" s="52">
        <v>1000</v>
      </c>
      <c r="J592" s="120"/>
      <c r="K592" s="119"/>
      <c r="L592" s="120"/>
      <c r="M592" s="119"/>
    </row>
    <row r="593" spans="1:13">
      <c r="A593" s="122"/>
      <c r="B593" s="122"/>
      <c r="C593" s="122"/>
      <c r="D593" s="131"/>
      <c r="E593" s="36" t="s">
        <v>399</v>
      </c>
      <c r="F593" s="36" t="s">
        <v>395</v>
      </c>
      <c r="G593" s="35">
        <v>396542</v>
      </c>
      <c r="H593" s="51">
        <v>450</v>
      </c>
      <c r="I593" s="52">
        <v>400</v>
      </c>
      <c r="J593" s="120"/>
      <c r="K593" s="119"/>
      <c r="L593" s="120"/>
      <c r="M593" s="119"/>
    </row>
    <row r="594" spans="1:13">
      <c r="A594" s="122">
        <v>5</v>
      </c>
      <c r="B594" s="122" t="s">
        <v>401</v>
      </c>
      <c r="C594" s="122" t="s">
        <v>392</v>
      </c>
      <c r="D594" s="131" t="s">
        <v>405</v>
      </c>
      <c r="E594" s="35" t="s">
        <v>403</v>
      </c>
      <c r="F594" s="36" t="s">
        <v>404</v>
      </c>
      <c r="G594" s="35">
        <v>396488</v>
      </c>
      <c r="H594" s="51">
        <v>3949</v>
      </c>
      <c r="I594" s="52">
        <v>3700</v>
      </c>
      <c r="J594" s="120">
        <v>400</v>
      </c>
      <c r="K594" s="119">
        <v>50</v>
      </c>
      <c r="L594" s="120">
        <v>11900</v>
      </c>
      <c r="M594" s="119">
        <f>I594+I595+I596+I597+I598*2+K594</f>
        <v>10200</v>
      </c>
    </row>
    <row r="595" spans="1:13">
      <c r="A595" s="122"/>
      <c r="B595" s="122"/>
      <c r="C595" s="122"/>
      <c r="D595" s="131"/>
      <c r="E595" s="36" t="s">
        <v>396</v>
      </c>
      <c r="F595" s="36" t="s">
        <v>395</v>
      </c>
      <c r="G595" s="35">
        <v>396547</v>
      </c>
      <c r="H595" s="51">
        <v>3656</v>
      </c>
      <c r="I595" s="52">
        <v>2350</v>
      </c>
      <c r="J595" s="120"/>
      <c r="K595" s="119"/>
      <c r="L595" s="120"/>
      <c r="M595" s="119"/>
    </row>
    <row r="596" spans="1:13">
      <c r="A596" s="122"/>
      <c r="B596" s="122"/>
      <c r="C596" s="122"/>
      <c r="D596" s="131"/>
      <c r="E596" s="34" t="s">
        <v>397</v>
      </c>
      <c r="F596" s="36" t="s">
        <v>395</v>
      </c>
      <c r="G596" s="35">
        <v>396544</v>
      </c>
      <c r="H596" s="51">
        <v>4000</v>
      </c>
      <c r="I596" s="52">
        <v>2300</v>
      </c>
      <c r="J596" s="120"/>
      <c r="K596" s="119"/>
      <c r="L596" s="120"/>
      <c r="M596" s="119"/>
    </row>
    <row r="597" spans="1:13">
      <c r="A597" s="122"/>
      <c r="B597" s="122"/>
      <c r="C597" s="122"/>
      <c r="D597" s="131"/>
      <c r="E597" s="36" t="s">
        <v>398</v>
      </c>
      <c r="F597" s="36" t="s">
        <v>395</v>
      </c>
      <c r="G597" s="35">
        <v>396550</v>
      </c>
      <c r="H597" s="51">
        <v>3000</v>
      </c>
      <c r="I597" s="52">
        <v>1000</v>
      </c>
      <c r="J597" s="120"/>
      <c r="K597" s="119"/>
      <c r="L597" s="120"/>
      <c r="M597" s="119"/>
    </row>
    <row r="598" spans="1:13">
      <c r="A598" s="122"/>
      <c r="B598" s="122"/>
      <c r="C598" s="122"/>
      <c r="D598" s="131"/>
      <c r="E598" s="36" t="s">
        <v>399</v>
      </c>
      <c r="F598" s="36" t="s">
        <v>395</v>
      </c>
      <c r="G598" s="35">
        <v>396542</v>
      </c>
      <c r="H598" s="51">
        <v>450</v>
      </c>
      <c r="I598" s="52">
        <v>400</v>
      </c>
      <c r="J598" s="120"/>
      <c r="K598" s="119"/>
      <c r="L598" s="120"/>
      <c r="M598" s="119"/>
    </row>
    <row r="599" spans="1:13">
      <c r="A599" s="122">
        <v>6</v>
      </c>
      <c r="B599" s="122" t="s">
        <v>401</v>
      </c>
      <c r="C599" s="122" t="s">
        <v>392</v>
      </c>
      <c r="D599" s="131" t="s">
        <v>406</v>
      </c>
      <c r="E599" s="35" t="s">
        <v>403</v>
      </c>
      <c r="F599" s="36" t="s">
        <v>404</v>
      </c>
      <c r="G599" s="35">
        <v>396488</v>
      </c>
      <c r="H599" s="51">
        <v>3949</v>
      </c>
      <c r="I599" s="52">
        <v>3700</v>
      </c>
      <c r="J599" s="120">
        <v>400</v>
      </c>
      <c r="K599" s="119">
        <v>50</v>
      </c>
      <c r="L599" s="120">
        <v>11900</v>
      </c>
      <c r="M599" s="119">
        <f>I599+I600+I601+I602+I603*2+K599</f>
        <v>10200</v>
      </c>
    </row>
    <row r="600" spans="1:13">
      <c r="A600" s="122"/>
      <c r="B600" s="122"/>
      <c r="C600" s="122"/>
      <c r="D600" s="131"/>
      <c r="E600" s="36" t="s">
        <v>396</v>
      </c>
      <c r="F600" s="36" t="s">
        <v>395</v>
      </c>
      <c r="G600" s="35">
        <v>396547</v>
      </c>
      <c r="H600" s="51">
        <v>3656</v>
      </c>
      <c r="I600" s="52">
        <v>2350</v>
      </c>
      <c r="J600" s="120"/>
      <c r="K600" s="119"/>
      <c r="L600" s="120"/>
      <c r="M600" s="119"/>
    </row>
    <row r="601" spans="1:13">
      <c r="A601" s="122"/>
      <c r="B601" s="122"/>
      <c r="C601" s="122"/>
      <c r="D601" s="131"/>
      <c r="E601" s="34" t="s">
        <v>397</v>
      </c>
      <c r="F601" s="36" t="s">
        <v>395</v>
      </c>
      <c r="G601" s="35">
        <v>396545</v>
      </c>
      <c r="H601" s="51">
        <v>4000</v>
      </c>
      <c r="I601" s="52">
        <v>2300</v>
      </c>
      <c r="J601" s="120"/>
      <c r="K601" s="119"/>
      <c r="L601" s="120"/>
      <c r="M601" s="119"/>
    </row>
    <row r="602" spans="1:13">
      <c r="A602" s="122"/>
      <c r="B602" s="122"/>
      <c r="C602" s="122"/>
      <c r="D602" s="131"/>
      <c r="E602" s="36" t="s">
        <v>398</v>
      </c>
      <c r="F602" s="36" t="s">
        <v>395</v>
      </c>
      <c r="G602" s="35">
        <v>396550</v>
      </c>
      <c r="H602" s="51">
        <v>3000</v>
      </c>
      <c r="I602" s="52">
        <v>1000</v>
      </c>
      <c r="J602" s="120"/>
      <c r="K602" s="119"/>
      <c r="L602" s="120"/>
      <c r="M602" s="119"/>
    </row>
    <row r="603" spans="1:13">
      <c r="A603" s="122"/>
      <c r="B603" s="122"/>
      <c r="C603" s="122"/>
      <c r="D603" s="131"/>
      <c r="E603" s="36" t="s">
        <v>399</v>
      </c>
      <c r="F603" s="36" t="s">
        <v>395</v>
      </c>
      <c r="G603" s="35">
        <v>396542</v>
      </c>
      <c r="H603" s="51">
        <v>450</v>
      </c>
      <c r="I603" s="52">
        <v>400</v>
      </c>
      <c r="J603" s="120"/>
      <c r="K603" s="119"/>
      <c r="L603" s="120"/>
      <c r="M603" s="119"/>
    </row>
    <row r="604" spans="1:13">
      <c r="A604" s="122">
        <v>7</v>
      </c>
      <c r="B604" s="122" t="s">
        <v>3</v>
      </c>
      <c r="C604" s="122" t="s">
        <v>392</v>
      </c>
      <c r="D604" s="131" t="s">
        <v>407</v>
      </c>
      <c r="E604" s="35" t="s">
        <v>403</v>
      </c>
      <c r="F604" s="36" t="s">
        <v>404</v>
      </c>
      <c r="G604" s="35">
        <v>396488</v>
      </c>
      <c r="H604" s="51">
        <v>3949</v>
      </c>
      <c r="I604" s="52">
        <v>3700</v>
      </c>
      <c r="J604" s="120">
        <v>400</v>
      </c>
      <c r="K604" s="119">
        <v>50</v>
      </c>
      <c r="L604" s="120">
        <v>11900</v>
      </c>
      <c r="M604" s="119">
        <f>I604+I605+I606+I607+I608*2+K604</f>
        <v>11900</v>
      </c>
    </row>
    <row r="605" spans="1:13">
      <c r="A605" s="122"/>
      <c r="B605" s="122"/>
      <c r="C605" s="122"/>
      <c r="D605" s="131"/>
      <c r="E605" s="36" t="s">
        <v>396</v>
      </c>
      <c r="F605" s="36" t="s">
        <v>395</v>
      </c>
      <c r="G605" s="35">
        <v>396547</v>
      </c>
      <c r="H605" s="51">
        <v>3656</v>
      </c>
      <c r="I605" s="52">
        <v>2350</v>
      </c>
      <c r="J605" s="120"/>
      <c r="K605" s="119"/>
      <c r="L605" s="120"/>
      <c r="M605" s="119"/>
    </row>
    <row r="606" spans="1:13">
      <c r="A606" s="122"/>
      <c r="B606" s="122"/>
      <c r="C606" s="122"/>
      <c r="D606" s="131"/>
      <c r="E606" s="34" t="s">
        <v>397</v>
      </c>
      <c r="F606" s="36" t="s">
        <v>395</v>
      </c>
      <c r="G606" s="35">
        <v>396543</v>
      </c>
      <c r="H606" s="51">
        <v>4000</v>
      </c>
      <c r="I606" s="52">
        <v>2300</v>
      </c>
      <c r="J606" s="120"/>
      <c r="K606" s="119"/>
      <c r="L606" s="120"/>
      <c r="M606" s="119"/>
    </row>
    <row r="607" spans="1:13">
      <c r="A607" s="122"/>
      <c r="B607" s="122"/>
      <c r="C607" s="122"/>
      <c r="D607" s="131"/>
      <c r="E607" s="36" t="s">
        <v>408</v>
      </c>
      <c r="F607" s="36" t="s">
        <v>404</v>
      </c>
      <c r="G607" s="35">
        <v>396491</v>
      </c>
      <c r="H607" s="51">
        <v>3000</v>
      </c>
      <c r="I607" s="52">
        <v>2700</v>
      </c>
      <c r="J607" s="120"/>
      <c r="K607" s="119"/>
      <c r="L607" s="120"/>
      <c r="M607" s="119"/>
    </row>
    <row r="608" spans="1:13">
      <c r="A608" s="122"/>
      <c r="B608" s="122"/>
      <c r="C608" s="122"/>
      <c r="D608" s="131"/>
      <c r="E608" s="36" t="s">
        <v>399</v>
      </c>
      <c r="F608" s="36" t="s">
        <v>395</v>
      </c>
      <c r="G608" s="35">
        <v>396542</v>
      </c>
      <c r="H608" s="51">
        <v>450</v>
      </c>
      <c r="I608" s="52">
        <v>400</v>
      </c>
      <c r="J608" s="120"/>
      <c r="K608" s="119"/>
      <c r="L608" s="120"/>
      <c r="M608" s="119"/>
    </row>
    <row r="609" spans="1:13">
      <c r="A609" s="122">
        <v>8</v>
      </c>
      <c r="B609" s="122" t="s">
        <v>3</v>
      </c>
      <c r="C609" s="122" t="s">
        <v>392</v>
      </c>
      <c r="D609" s="131" t="s">
        <v>409</v>
      </c>
      <c r="E609" s="35" t="s">
        <v>403</v>
      </c>
      <c r="F609" s="36" t="s">
        <v>404</v>
      </c>
      <c r="G609" s="35">
        <v>396488</v>
      </c>
      <c r="H609" s="51">
        <v>3949</v>
      </c>
      <c r="I609" s="52">
        <v>3700</v>
      </c>
      <c r="J609" s="120">
        <v>400</v>
      </c>
      <c r="K609" s="119">
        <v>50</v>
      </c>
      <c r="L609" s="120">
        <v>11900</v>
      </c>
      <c r="M609" s="119">
        <f>I609+I610+I611+I612+I613*2+K609</f>
        <v>11900</v>
      </c>
    </row>
    <row r="610" spans="1:13">
      <c r="A610" s="122"/>
      <c r="B610" s="122"/>
      <c r="C610" s="122"/>
      <c r="D610" s="131"/>
      <c r="E610" s="36" t="s">
        <v>396</v>
      </c>
      <c r="F610" s="36" t="s">
        <v>395</v>
      </c>
      <c r="G610" s="35">
        <v>396547</v>
      </c>
      <c r="H610" s="51">
        <v>3656</v>
      </c>
      <c r="I610" s="52">
        <v>2350</v>
      </c>
      <c r="J610" s="120"/>
      <c r="K610" s="119"/>
      <c r="L610" s="120"/>
      <c r="M610" s="119"/>
    </row>
    <row r="611" spans="1:13">
      <c r="A611" s="122"/>
      <c r="B611" s="122"/>
      <c r="C611" s="122"/>
      <c r="D611" s="131"/>
      <c r="E611" s="34" t="s">
        <v>397</v>
      </c>
      <c r="F611" s="36" t="s">
        <v>395</v>
      </c>
      <c r="G611" s="35">
        <v>396544</v>
      </c>
      <c r="H611" s="51">
        <v>4000</v>
      </c>
      <c r="I611" s="52">
        <v>2300</v>
      </c>
      <c r="J611" s="120"/>
      <c r="K611" s="119"/>
      <c r="L611" s="120"/>
      <c r="M611" s="119"/>
    </row>
    <row r="612" spans="1:13">
      <c r="A612" s="122"/>
      <c r="B612" s="122"/>
      <c r="C612" s="122"/>
      <c r="D612" s="131"/>
      <c r="E612" s="36" t="s">
        <v>408</v>
      </c>
      <c r="F612" s="36" t="s">
        <v>404</v>
      </c>
      <c r="G612" s="35">
        <v>396491</v>
      </c>
      <c r="H612" s="51">
        <v>3000</v>
      </c>
      <c r="I612" s="52">
        <v>2700</v>
      </c>
      <c r="J612" s="120"/>
      <c r="K612" s="119"/>
      <c r="L612" s="120"/>
      <c r="M612" s="119"/>
    </row>
    <row r="613" spans="1:13">
      <c r="A613" s="122"/>
      <c r="B613" s="122"/>
      <c r="C613" s="122"/>
      <c r="D613" s="131"/>
      <c r="E613" s="36" t="s">
        <v>399</v>
      </c>
      <c r="F613" s="36" t="s">
        <v>395</v>
      </c>
      <c r="G613" s="35">
        <v>396542</v>
      </c>
      <c r="H613" s="51">
        <v>450</v>
      </c>
      <c r="I613" s="52">
        <v>400</v>
      </c>
      <c r="J613" s="120"/>
      <c r="K613" s="119"/>
      <c r="L613" s="120"/>
      <c r="M613" s="119"/>
    </row>
    <row r="614" spans="1:13">
      <c r="A614" s="122">
        <v>9</v>
      </c>
      <c r="B614" s="122" t="s">
        <v>3</v>
      </c>
      <c r="C614" s="122" t="s">
        <v>392</v>
      </c>
      <c r="D614" s="131" t="s">
        <v>410</v>
      </c>
      <c r="E614" s="35" t="s">
        <v>403</v>
      </c>
      <c r="F614" s="36" t="s">
        <v>404</v>
      </c>
      <c r="G614" s="35">
        <v>396488</v>
      </c>
      <c r="H614" s="51">
        <v>3949</v>
      </c>
      <c r="I614" s="52">
        <v>3700</v>
      </c>
      <c r="J614" s="120">
        <v>400</v>
      </c>
      <c r="K614" s="119">
        <v>50</v>
      </c>
      <c r="L614" s="120">
        <v>11900</v>
      </c>
      <c r="M614" s="119">
        <f>I614+I615+I616+I617+I618*2+K614</f>
        <v>11900</v>
      </c>
    </row>
    <row r="615" spans="1:13">
      <c r="A615" s="122"/>
      <c r="B615" s="122"/>
      <c r="C615" s="122"/>
      <c r="D615" s="131"/>
      <c r="E615" s="36" t="s">
        <v>396</v>
      </c>
      <c r="F615" s="36" t="s">
        <v>395</v>
      </c>
      <c r="G615" s="35">
        <v>396547</v>
      </c>
      <c r="H615" s="51">
        <v>3656</v>
      </c>
      <c r="I615" s="52">
        <v>2350</v>
      </c>
      <c r="J615" s="120"/>
      <c r="K615" s="119"/>
      <c r="L615" s="120"/>
      <c r="M615" s="119"/>
    </row>
    <row r="616" spans="1:13">
      <c r="A616" s="122"/>
      <c r="B616" s="122"/>
      <c r="C616" s="122"/>
      <c r="D616" s="131"/>
      <c r="E616" s="34" t="s">
        <v>397</v>
      </c>
      <c r="F616" s="36" t="s">
        <v>395</v>
      </c>
      <c r="G616" s="35">
        <v>396545</v>
      </c>
      <c r="H616" s="51">
        <v>4000</v>
      </c>
      <c r="I616" s="52">
        <v>2300</v>
      </c>
      <c r="J616" s="120"/>
      <c r="K616" s="119"/>
      <c r="L616" s="120"/>
      <c r="M616" s="119"/>
    </row>
    <row r="617" spans="1:13">
      <c r="A617" s="122"/>
      <c r="B617" s="122"/>
      <c r="C617" s="122"/>
      <c r="D617" s="131"/>
      <c r="E617" s="36" t="s">
        <v>408</v>
      </c>
      <c r="F617" s="36" t="s">
        <v>404</v>
      </c>
      <c r="G617" s="35">
        <v>396491</v>
      </c>
      <c r="H617" s="51">
        <v>3000</v>
      </c>
      <c r="I617" s="52">
        <v>2700</v>
      </c>
      <c r="J617" s="120"/>
      <c r="K617" s="119"/>
      <c r="L617" s="120"/>
      <c r="M617" s="119"/>
    </row>
    <row r="618" spans="1:13">
      <c r="A618" s="122"/>
      <c r="B618" s="122"/>
      <c r="C618" s="122"/>
      <c r="D618" s="131"/>
      <c r="E618" s="36" t="s">
        <v>399</v>
      </c>
      <c r="F618" s="36" t="s">
        <v>395</v>
      </c>
      <c r="G618" s="35">
        <v>396542</v>
      </c>
      <c r="H618" s="51">
        <v>450</v>
      </c>
      <c r="I618" s="52">
        <v>400</v>
      </c>
      <c r="J618" s="120"/>
      <c r="K618" s="119"/>
      <c r="L618" s="120"/>
      <c r="M618" s="119"/>
    </row>
    <row r="619" spans="1:13" ht="24">
      <c r="A619" s="153">
        <v>1</v>
      </c>
      <c r="B619" s="153" t="s">
        <v>419</v>
      </c>
      <c r="C619" s="153" t="s">
        <v>420</v>
      </c>
      <c r="D619" s="131" t="s">
        <v>1139</v>
      </c>
      <c r="E619" s="57" t="s">
        <v>421</v>
      </c>
      <c r="F619" s="57" t="s">
        <v>422</v>
      </c>
      <c r="G619" s="57">
        <v>262414</v>
      </c>
      <c r="H619" s="58">
        <v>3946</v>
      </c>
      <c r="I619" s="59">
        <v>1270</v>
      </c>
      <c r="J619" s="152">
        <v>400</v>
      </c>
      <c r="K619" s="151">
        <v>100</v>
      </c>
      <c r="L619" s="152">
        <v>11900</v>
      </c>
      <c r="M619" s="151">
        <f>I619+I620+I621+I622+I623*2+K619</f>
        <v>8550</v>
      </c>
    </row>
    <row r="620" spans="1:13">
      <c r="A620" s="153"/>
      <c r="B620" s="153"/>
      <c r="C620" s="153"/>
      <c r="D620" s="156"/>
      <c r="E620" s="57" t="s">
        <v>423</v>
      </c>
      <c r="F620" s="57" t="s">
        <v>424</v>
      </c>
      <c r="G620" s="57">
        <v>262454</v>
      </c>
      <c r="H620" s="58">
        <v>4000</v>
      </c>
      <c r="I620" s="60">
        <v>4000</v>
      </c>
      <c r="J620" s="152"/>
      <c r="K620" s="151"/>
      <c r="L620" s="152"/>
      <c r="M620" s="151"/>
    </row>
    <row r="621" spans="1:13" ht="24">
      <c r="A621" s="153"/>
      <c r="B621" s="153"/>
      <c r="C621" s="153"/>
      <c r="D621" s="156"/>
      <c r="E621" s="57" t="s">
        <v>425</v>
      </c>
      <c r="F621" s="57" t="s">
        <v>422</v>
      </c>
      <c r="G621" s="57">
        <v>262411</v>
      </c>
      <c r="H621" s="58">
        <v>3656</v>
      </c>
      <c r="I621" s="59">
        <v>300</v>
      </c>
      <c r="J621" s="152"/>
      <c r="K621" s="151"/>
      <c r="L621" s="152"/>
      <c r="M621" s="151"/>
    </row>
    <row r="622" spans="1:13">
      <c r="A622" s="153"/>
      <c r="B622" s="153"/>
      <c r="C622" s="153"/>
      <c r="D622" s="156"/>
      <c r="E622" s="57" t="s">
        <v>426</v>
      </c>
      <c r="F622" s="57" t="s">
        <v>427</v>
      </c>
      <c r="G622" s="57">
        <v>262453</v>
      </c>
      <c r="H622" s="58">
        <v>3000</v>
      </c>
      <c r="I622" s="59">
        <v>2000</v>
      </c>
      <c r="J622" s="152"/>
      <c r="K622" s="151"/>
      <c r="L622" s="152"/>
      <c r="M622" s="151"/>
    </row>
    <row r="623" spans="1:13">
      <c r="A623" s="153"/>
      <c r="B623" s="153"/>
      <c r="C623" s="153"/>
      <c r="D623" s="156"/>
      <c r="E623" s="57" t="s">
        <v>428</v>
      </c>
      <c r="F623" s="57" t="s">
        <v>422</v>
      </c>
      <c r="G623" s="57">
        <v>262406</v>
      </c>
      <c r="H623" s="58">
        <v>450</v>
      </c>
      <c r="I623" s="59">
        <v>440</v>
      </c>
      <c r="J623" s="152"/>
      <c r="K623" s="151"/>
      <c r="L623" s="152"/>
      <c r="M623" s="151"/>
    </row>
    <row r="624" spans="1:13">
      <c r="A624" s="153">
        <v>2</v>
      </c>
      <c r="B624" s="153" t="s">
        <v>419</v>
      </c>
      <c r="C624" s="153" t="s">
        <v>420</v>
      </c>
      <c r="D624" s="156" t="s">
        <v>429</v>
      </c>
      <c r="E624" s="57" t="s">
        <v>430</v>
      </c>
      <c r="F624" s="57" t="s">
        <v>431</v>
      </c>
      <c r="G624" s="57">
        <v>262457</v>
      </c>
      <c r="H624" s="58">
        <v>3946</v>
      </c>
      <c r="I624" s="59">
        <v>1270</v>
      </c>
      <c r="J624" s="152">
        <v>400</v>
      </c>
      <c r="K624" s="151">
        <v>100</v>
      </c>
      <c r="L624" s="152">
        <v>11900</v>
      </c>
      <c r="M624" s="151">
        <f>I624+I625+I626+I627+I628*2+K624</f>
        <v>8550</v>
      </c>
    </row>
    <row r="625" spans="1:13">
      <c r="A625" s="153"/>
      <c r="B625" s="153"/>
      <c r="C625" s="153"/>
      <c r="D625" s="156"/>
      <c r="E625" s="57" t="s">
        <v>423</v>
      </c>
      <c r="F625" s="57" t="s">
        <v>424</v>
      </c>
      <c r="G625" s="57">
        <v>262454</v>
      </c>
      <c r="H625" s="58">
        <v>4000</v>
      </c>
      <c r="I625" s="60">
        <v>4000</v>
      </c>
      <c r="J625" s="152"/>
      <c r="K625" s="151"/>
      <c r="L625" s="152"/>
      <c r="M625" s="151"/>
    </row>
    <row r="626" spans="1:13" ht="24">
      <c r="A626" s="153"/>
      <c r="B626" s="153"/>
      <c r="C626" s="153"/>
      <c r="D626" s="156"/>
      <c r="E626" s="57" t="s">
        <v>425</v>
      </c>
      <c r="F626" s="57" t="s">
        <v>422</v>
      </c>
      <c r="G626" s="57">
        <v>262411</v>
      </c>
      <c r="H626" s="58">
        <v>3656</v>
      </c>
      <c r="I626" s="59">
        <v>300</v>
      </c>
      <c r="J626" s="152"/>
      <c r="K626" s="151"/>
      <c r="L626" s="152"/>
      <c r="M626" s="151"/>
    </row>
    <row r="627" spans="1:13">
      <c r="A627" s="153"/>
      <c r="B627" s="153"/>
      <c r="C627" s="153"/>
      <c r="D627" s="156"/>
      <c r="E627" s="57" t="s">
        <v>426</v>
      </c>
      <c r="F627" s="57" t="s">
        <v>427</v>
      </c>
      <c r="G627" s="57">
        <v>262453</v>
      </c>
      <c r="H627" s="58">
        <v>3000</v>
      </c>
      <c r="I627" s="59">
        <v>2000</v>
      </c>
      <c r="J627" s="152"/>
      <c r="K627" s="151"/>
      <c r="L627" s="152"/>
      <c r="M627" s="151"/>
    </row>
    <row r="628" spans="1:13">
      <c r="A628" s="153"/>
      <c r="B628" s="153"/>
      <c r="C628" s="153"/>
      <c r="D628" s="156"/>
      <c r="E628" s="57" t="s">
        <v>428</v>
      </c>
      <c r="F628" s="57" t="s">
        <v>422</v>
      </c>
      <c r="G628" s="57">
        <v>262406</v>
      </c>
      <c r="H628" s="58">
        <v>450</v>
      </c>
      <c r="I628" s="59">
        <v>440</v>
      </c>
      <c r="J628" s="152"/>
      <c r="K628" s="151"/>
      <c r="L628" s="152"/>
      <c r="M628" s="151"/>
    </row>
    <row r="629" spans="1:13">
      <c r="A629" s="153">
        <v>3</v>
      </c>
      <c r="B629" s="153" t="s">
        <v>419</v>
      </c>
      <c r="C629" s="153" t="s">
        <v>420</v>
      </c>
      <c r="D629" s="156" t="s">
        <v>432</v>
      </c>
      <c r="E629" s="57" t="s">
        <v>433</v>
      </c>
      <c r="F629" s="57" t="s">
        <v>431</v>
      </c>
      <c r="G629" s="57">
        <v>262458</v>
      </c>
      <c r="H629" s="58">
        <v>3946</v>
      </c>
      <c r="I629" s="59">
        <v>1270</v>
      </c>
      <c r="J629" s="152">
        <v>400</v>
      </c>
      <c r="K629" s="151">
        <v>100</v>
      </c>
      <c r="L629" s="152">
        <v>11900</v>
      </c>
      <c r="M629" s="151">
        <f>I629+I630+I631+I632+I633*2+K629</f>
        <v>8550</v>
      </c>
    </row>
    <row r="630" spans="1:13">
      <c r="A630" s="153"/>
      <c r="B630" s="153"/>
      <c r="C630" s="153"/>
      <c r="D630" s="156"/>
      <c r="E630" s="57" t="s">
        <v>423</v>
      </c>
      <c r="F630" s="57" t="s">
        <v>424</v>
      </c>
      <c r="G630" s="57">
        <v>262454</v>
      </c>
      <c r="H630" s="58">
        <v>4000</v>
      </c>
      <c r="I630" s="60">
        <v>4000</v>
      </c>
      <c r="J630" s="152"/>
      <c r="K630" s="151"/>
      <c r="L630" s="152"/>
      <c r="M630" s="151"/>
    </row>
    <row r="631" spans="1:13" ht="24">
      <c r="A631" s="153"/>
      <c r="B631" s="153"/>
      <c r="C631" s="153"/>
      <c r="D631" s="156"/>
      <c r="E631" s="57" t="s">
        <v>425</v>
      </c>
      <c r="F631" s="57" t="s">
        <v>422</v>
      </c>
      <c r="G631" s="57">
        <v>262411</v>
      </c>
      <c r="H631" s="58">
        <v>3656</v>
      </c>
      <c r="I631" s="59">
        <v>300</v>
      </c>
      <c r="J631" s="152"/>
      <c r="K631" s="151"/>
      <c r="L631" s="152"/>
      <c r="M631" s="151"/>
    </row>
    <row r="632" spans="1:13">
      <c r="A632" s="153"/>
      <c r="B632" s="153"/>
      <c r="C632" s="153"/>
      <c r="D632" s="156"/>
      <c r="E632" s="57" t="s">
        <v>426</v>
      </c>
      <c r="F632" s="57" t="s">
        <v>427</v>
      </c>
      <c r="G632" s="57">
        <v>262453</v>
      </c>
      <c r="H632" s="58">
        <v>3000</v>
      </c>
      <c r="I632" s="59">
        <v>2000</v>
      </c>
      <c r="J632" s="152"/>
      <c r="K632" s="151"/>
      <c r="L632" s="152"/>
      <c r="M632" s="151"/>
    </row>
    <row r="633" spans="1:13">
      <c r="A633" s="153"/>
      <c r="B633" s="153"/>
      <c r="C633" s="153"/>
      <c r="D633" s="156"/>
      <c r="E633" s="57" t="s">
        <v>428</v>
      </c>
      <c r="F633" s="57" t="s">
        <v>422</v>
      </c>
      <c r="G633" s="57">
        <v>262406</v>
      </c>
      <c r="H633" s="58">
        <v>450</v>
      </c>
      <c r="I633" s="59">
        <v>440</v>
      </c>
      <c r="J633" s="152"/>
      <c r="K633" s="151"/>
      <c r="L633" s="152"/>
      <c r="M633" s="151"/>
    </row>
    <row r="634" spans="1:13" ht="24">
      <c r="A634" s="153">
        <v>4</v>
      </c>
      <c r="B634" s="153" t="s">
        <v>419</v>
      </c>
      <c r="C634" s="153" t="s">
        <v>420</v>
      </c>
      <c r="D634" s="156" t="s">
        <v>434</v>
      </c>
      <c r="E634" s="57" t="s">
        <v>435</v>
      </c>
      <c r="F634" s="57" t="s">
        <v>422</v>
      </c>
      <c r="G634" s="57">
        <v>262421</v>
      </c>
      <c r="H634" s="58">
        <v>3946</v>
      </c>
      <c r="I634" s="59">
        <v>1270</v>
      </c>
      <c r="J634" s="152">
        <v>400</v>
      </c>
      <c r="K634" s="151">
        <v>100</v>
      </c>
      <c r="L634" s="152">
        <v>11900</v>
      </c>
      <c r="M634" s="151">
        <f>I634+I635+I636+I637+I638*2+K634</f>
        <v>8550</v>
      </c>
    </row>
    <row r="635" spans="1:13">
      <c r="A635" s="153"/>
      <c r="B635" s="153"/>
      <c r="C635" s="153"/>
      <c r="D635" s="156"/>
      <c r="E635" s="57" t="s">
        <v>423</v>
      </c>
      <c r="F635" s="57" t="s">
        <v>424</v>
      </c>
      <c r="G635" s="57">
        <v>262454</v>
      </c>
      <c r="H635" s="58">
        <v>4000</v>
      </c>
      <c r="I635" s="60">
        <v>4000</v>
      </c>
      <c r="J635" s="152"/>
      <c r="K635" s="151"/>
      <c r="L635" s="152"/>
      <c r="M635" s="151"/>
    </row>
    <row r="636" spans="1:13" ht="24">
      <c r="A636" s="153"/>
      <c r="B636" s="153"/>
      <c r="C636" s="153"/>
      <c r="D636" s="156"/>
      <c r="E636" s="57" t="s">
        <v>425</v>
      </c>
      <c r="F636" s="57" t="s">
        <v>422</v>
      </c>
      <c r="G636" s="57">
        <v>262411</v>
      </c>
      <c r="H636" s="58">
        <v>3656</v>
      </c>
      <c r="I636" s="59">
        <v>300</v>
      </c>
      <c r="J636" s="152"/>
      <c r="K636" s="151"/>
      <c r="L636" s="152"/>
      <c r="M636" s="151"/>
    </row>
    <row r="637" spans="1:13">
      <c r="A637" s="153"/>
      <c r="B637" s="153"/>
      <c r="C637" s="153"/>
      <c r="D637" s="156"/>
      <c r="E637" s="57" t="s">
        <v>426</v>
      </c>
      <c r="F637" s="57" t="s">
        <v>427</v>
      </c>
      <c r="G637" s="57">
        <v>262453</v>
      </c>
      <c r="H637" s="58">
        <v>3000</v>
      </c>
      <c r="I637" s="59">
        <v>2000</v>
      </c>
      <c r="J637" s="152"/>
      <c r="K637" s="151"/>
      <c r="L637" s="152"/>
      <c r="M637" s="151"/>
    </row>
    <row r="638" spans="1:13">
      <c r="A638" s="153"/>
      <c r="B638" s="153"/>
      <c r="C638" s="153"/>
      <c r="D638" s="156"/>
      <c r="E638" s="57" t="s">
        <v>428</v>
      </c>
      <c r="F638" s="57" t="s">
        <v>422</v>
      </c>
      <c r="G638" s="57">
        <v>262406</v>
      </c>
      <c r="H638" s="58">
        <v>450</v>
      </c>
      <c r="I638" s="59">
        <v>440</v>
      </c>
      <c r="J638" s="152"/>
      <c r="K638" s="151"/>
      <c r="L638" s="152"/>
      <c r="M638" s="151"/>
    </row>
    <row r="639" spans="1:13" ht="24">
      <c r="A639" s="153">
        <v>5</v>
      </c>
      <c r="B639" s="153" t="s">
        <v>419</v>
      </c>
      <c r="C639" s="153" t="s">
        <v>420</v>
      </c>
      <c r="D639" s="156" t="s">
        <v>436</v>
      </c>
      <c r="E639" s="57" t="s">
        <v>437</v>
      </c>
      <c r="F639" s="57" t="s">
        <v>422</v>
      </c>
      <c r="G639" s="57">
        <v>57218</v>
      </c>
      <c r="H639" s="58">
        <v>3946</v>
      </c>
      <c r="I639" s="59">
        <v>1270</v>
      </c>
      <c r="J639" s="152">
        <v>400</v>
      </c>
      <c r="K639" s="151">
        <v>100</v>
      </c>
      <c r="L639" s="152">
        <v>11900</v>
      </c>
      <c r="M639" s="151">
        <f>I639+I640+I641+I642+I643*2+K639</f>
        <v>8550</v>
      </c>
    </row>
    <row r="640" spans="1:13">
      <c r="A640" s="153"/>
      <c r="B640" s="153"/>
      <c r="C640" s="153"/>
      <c r="D640" s="156"/>
      <c r="E640" s="57" t="s">
        <v>423</v>
      </c>
      <c r="F640" s="57" t="s">
        <v>424</v>
      </c>
      <c r="G640" s="57">
        <v>262454</v>
      </c>
      <c r="H640" s="58">
        <v>4000</v>
      </c>
      <c r="I640" s="60">
        <v>4000</v>
      </c>
      <c r="J640" s="152"/>
      <c r="K640" s="151"/>
      <c r="L640" s="152"/>
      <c r="M640" s="151"/>
    </row>
    <row r="641" spans="1:13" ht="24">
      <c r="A641" s="153"/>
      <c r="B641" s="153"/>
      <c r="C641" s="153"/>
      <c r="D641" s="156"/>
      <c r="E641" s="57" t="s">
        <v>425</v>
      </c>
      <c r="F641" s="57" t="s">
        <v>422</v>
      </c>
      <c r="G641" s="57">
        <v>262411</v>
      </c>
      <c r="H641" s="58">
        <v>3656</v>
      </c>
      <c r="I641" s="59">
        <v>300</v>
      </c>
      <c r="J641" s="152"/>
      <c r="K641" s="151"/>
      <c r="L641" s="152"/>
      <c r="M641" s="151"/>
    </row>
    <row r="642" spans="1:13">
      <c r="A642" s="153"/>
      <c r="B642" s="153"/>
      <c r="C642" s="153"/>
      <c r="D642" s="156"/>
      <c r="E642" s="57" t="s">
        <v>426</v>
      </c>
      <c r="F642" s="57" t="s">
        <v>427</v>
      </c>
      <c r="G642" s="57">
        <v>262453</v>
      </c>
      <c r="H642" s="58">
        <v>3000</v>
      </c>
      <c r="I642" s="59">
        <v>2000</v>
      </c>
      <c r="J642" s="152"/>
      <c r="K642" s="151"/>
      <c r="L642" s="152"/>
      <c r="M642" s="151"/>
    </row>
    <row r="643" spans="1:13">
      <c r="A643" s="153"/>
      <c r="B643" s="153"/>
      <c r="C643" s="153"/>
      <c r="D643" s="156"/>
      <c r="E643" s="57" t="s">
        <v>428</v>
      </c>
      <c r="F643" s="57" t="s">
        <v>422</v>
      </c>
      <c r="G643" s="57">
        <v>262406</v>
      </c>
      <c r="H643" s="58">
        <v>450</v>
      </c>
      <c r="I643" s="59">
        <v>440</v>
      </c>
      <c r="J643" s="152"/>
      <c r="K643" s="151"/>
      <c r="L643" s="152"/>
      <c r="M643" s="151"/>
    </row>
    <row r="644" spans="1:13" ht="24">
      <c r="A644" s="153">
        <v>6</v>
      </c>
      <c r="B644" s="153" t="s">
        <v>419</v>
      </c>
      <c r="C644" s="153" t="s">
        <v>420</v>
      </c>
      <c r="D644" s="131" t="s">
        <v>1140</v>
      </c>
      <c r="E644" s="57" t="s">
        <v>437</v>
      </c>
      <c r="F644" s="57" t="s">
        <v>422</v>
      </c>
      <c r="G644" s="57">
        <v>57218</v>
      </c>
      <c r="H644" s="58">
        <v>3946</v>
      </c>
      <c r="I644" s="59">
        <v>1270</v>
      </c>
      <c r="J644" s="152">
        <v>400</v>
      </c>
      <c r="K644" s="151">
        <v>100</v>
      </c>
      <c r="L644" s="152">
        <v>11900</v>
      </c>
      <c r="M644" s="151">
        <f>I644+I645+I646+I647+I648*2+K644</f>
        <v>10860</v>
      </c>
    </row>
    <row r="645" spans="1:13">
      <c r="A645" s="153"/>
      <c r="B645" s="153"/>
      <c r="C645" s="153"/>
      <c r="D645" s="156"/>
      <c r="E645" s="57" t="s">
        <v>423</v>
      </c>
      <c r="F645" s="57" t="s">
        <v>424</v>
      </c>
      <c r="G645" s="57">
        <v>262454</v>
      </c>
      <c r="H645" s="58">
        <v>4000</v>
      </c>
      <c r="I645" s="60">
        <v>4000</v>
      </c>
      <c r="J645" s="152"/>
      <c r="K645" s="151"/>
      <c r="L645" s="152"/>
      <c r="M645" s="151"/>
    </row>
    <row r="646" spans="1:13" ht="24">
      <c r="A646" s="153"/>
      <c r="B646" s="153"/>
      <c r="C646" s="153"/>
      <c r="D646" s="156"/>
      <c r="E646" s="57" t="s">
        <v>438</v>
      </c>
      <c r="F646" s="57" t="s">
        <v>422</v>
      </c>
      <c r="G646" s="57">
        <v>57391</v>
      </c>
      <c r="H646" s="58">
        <v>3656</v>
      </c>
      <c r="I646" s="59">
        <v>2610</v>
      </c>
      <c r="J646" s="152"/>
      <c r="K646" s="151"/>
      <c r="L646" s="152"/>
      <c r="M646" s="151"/>
    </row>
    <row r="647" spans="1:13">
      <c r="A647" s="153"/>
      <c r="B647" s="153"/>
      <c r="C647" s="153"/>
      <c r="D647" s="156"/>
      <c r="E647" s="57" t="s">
        <v>426</v>
      </c>
      <c r="F647" s="57" t="s">
        <v>427</v>
      </c>
      <c r="G647" s="57">
        <v>262453</v>
      </c>
      <c r="H647" s="58">
        <v>3000</v>
      </c>
      <c r="I647" s="59">
        <v>2000</v>
      </c>
      <c r="J647" s="152"/>
      <c r="K647" s="151"/>
      <c r="L647" s="152"/>
      <c r="M647" s="151"/>
    </row>
    <row r="648" spans="1:13">
      <c r="A648" s="153"/>
      <c r="B648" s="153"/>
      <c r="C648" s="153"/>
      <c r="D648" s="156"/>
      <c r="E648" s="57" t="s">
        <v>428</v>
      </c>
      <c r="F648" s="57" t="s">
        <v>422</v>
      </c>
      <c r="G648" s="57">
        <v>262406</v>
      </c>
      <c r="H648" s="58">
        <v>450</v>
      </c>
      <c r="I648" s="59">
        <v>440</v>
      </c>
      <c r="J648" s="152"/>
      <c r="K648" s="151"/>
      <c r="L648" s="152"/>
      <c r="M648" s="151"/>
    </row>
    <row r="649" spans="1:13" ht="24">
      <c r="A649" s="153">
        <v>7</v>
      </c>
      <c r="B649" s="153" t="s">
        <v>419</v>
      </c>
      <c r="C649" s="153" t="s">
        <v>420</v>
      </c>
      <c r="D649" s="131" t="s">
        <v>1141</v>
      </c>
      <c r="E649" s="57" t="s">
        <v>421</v>
      </c>
      <c r="F649" s="57" t="s">
        <v>422</v>
      </c>
      <c r="G649" s="57">
        <v>262414</v>
      </c>
      <c r="H649" s="58">
        <v>3946</v>
      </c>
      <c r="I649" s="59">
        <v>1270</v>
      </c>
      <c r="J649" s="152">
        <v>400</v>
      </c>
      <c r="K649" s="151">
        <v>100</v>
      </c>
      <c r="L649" s="152">
        <v>11900</v>
      </c>
      <c r="M649" s="151">
        <f>I649+I650+I651+I652+I653*2+K649</f>
        <v>10860</v>
      </c>
    </row>
    <row r="650" spans="1:13">
      <c r="A650" s="153"/>
      <c r="B650" s="153"/>
      <c r="C650" s="153"/>
      <c r="D650" s="156"/>
      <c r="E650" s="57" t="s">
        <v>423</v>
      </c>
      <c r="F650" s="57" t="s">
        <v>424</v>
      </c>
      <c r="G650" s="57">
        <v>262454</v>
      </c>
      <c r="H650" s="58">
        <v>4000</v>
      </c>
      <c r="I650" s="60">
        <v>4000</v>
      </c>
      <c r="J650" s="152"/>
      <c r="K650" s="151"/>
      <c r="L650" s="152"/>
      <c r="M650" s="151"/>
    </row>
    <row r="651" spans="1:13" ht="24">
      <c r="A651" s="153"/>
      <c r="B651" s="153"/>
      <c r="C651" s="153"/>
      <c r="D651" s="156"/>
      <c r="E651" s="57" t="s">
        <v>438</v>
      </c>
      <c r="F651" s="57" t="s">
        <v>422</v>
      </c>
      <c r="G651" s="57">
        <v>57391</v>
      </c>
      <c r="H651" s="58">
        <v>3656</v>
      </c>
      <c r="I651" s="59">
        <v>2610</v>
      </c>
      <c r="J651" s="152"/>
      <c r="K651" s="151"/>
      <c r="L651" s="152"/>
      <c r="M651" s="151"/>
    </row>
    <row r="652" spans="1:13">
      <c r="A652" s="153"/>
      <c r="B652" s="153"/>
      <c r="C652" s="153"/>
      <c r="D652" s="156"/>
      <c r="E652" s="57" t="s">
        <v>426</v>
      </c>
      <c r="F652" s="57" t="s">
        <v>427</v>
      </c>
      <c r="G652" s="57">
        <v>262453</v>
      </c>
      <c r="H652" s="58">
        <v>3000</v>
      </c>
      <c r="I652" s="59">
        <v>2000</v>
      </c>
      <c r="J652" s="152"/>
      <c r="K652" s="151"/>
      <c r="L652" s="152"/>
      <c r="M652" s="151"/>
    </row>
    <row r="653" spans="1:13">
      <c r="A653" s="153"/>
      <c r="B653" s="153"/>
      <c r="C653" s="153"/>
      <c r="D653" s="156"/>
      <c r="E653" s="57" t="s">
        <v>428</v>
      </c>
      <c r="F653" s="57" t="s">
        <v>422</v>
      </c>
      <c r="G653" s="57">
        <v>262406</v>
      </c>
      <c r="H653" s="58">
        <v>450</v>
      </c>
      <c r="I653" s="59">
        <v>440</v>
      </c>
      <c r="J653" s="152"/>
      <c r="K653" s="151"/>
      <c r="L653" s="152"/>
      <c r="M653" s="151"/>
    </row>
    <row r="654" spans="1:13" ht="24">
      <c r="A654" s="153">
        <v>8</v>
      </c>
      <c r="B654" s="153" t="s">
        <v>419</v>
      </c>
      <c r="C654" s="153" t="s">
        <v>420</v>
      </c>
      <c r="D654" s="131" t="s">
        <v>1142</v>
      </c>
      <c r="E654" s="57" t="s">
        <v>435</v>
      </c>
      <c r="F654" s="57" t="s">
        <v>422</v>
      </c>
      <c r="G654" s="57">
        <v>262421</v>
      </c>
      <c r="H654" s="58">
        <v>3946</v>
      </c>
      <c r="I654" s="59">
        <v>1270</v>
      </c>
      <c r="J654" s="152">
        <v>400</v>
      </c>
      <c r="K654" s="151">
        <v>100</v>
      </c>
      <c r="L654" s="152">
        <v>11900</v>
      </c>
      <c r="M654" s="151">
        <f>I654+I655+I656+I657+I658*2+K654</f>
        <v>10860</v>
      </c>
    </row>
    <row r="655" spans="1:13">
      <c r="A655" s="153"/>
      <c r="B655" s="153"/>
      <c r="C655" s="153"/>
      <c r="D655" s="156"/>
      <c r="E655" s="57" t="s">
        <v>423</v>
      </c>
      <c r="F655" s="57" t="s">
        <v>424</v>
      </c>
      <c r="G655" s="57">
        <v>262454</v>
      </c>
      <c r="H655" s="58">
        <v>4000</v>
      </c>
      <c r="I655" s="60">
        <v>4000</v>
      </c>
      <c r="J655" s="152"/>
      <c r="K655" s="151"/>
      <c r="L655" s="152"/>
      <c r="M655" s="151"/>
    </row>
    <row r="656" spans="1:13" ht="24">
      <c r="A656" s="153"/>
      <c r="B656" s="153"/>
      <c r="C656" s="153"/>
      <c r="D656" s="156"/>
      <c r="E656" s="57" t="s">
        <v>438</v>
      </c>
      <c r="F656" s="57" t="s">
        <v>422</v>
      </c>
      <c r="G656" s="57">
        <v>57391</v>
      </c>
      <c r="H656" s="58">
        <v>3656</v>
      </c>
      <c r="I656" s="59">
        <v>2610</v>
      </c>
      <c r="J656" s="152"/>
      <c r="K656" s="151"/>
      <c r="L656" s="152"/>
      <c r="M656" s="151"/>
    </row>
    <row r="657" spans="1:13">
      <c r="A657" s="153"/>
      <c r="B657" s="153"/>
      <c r="C657" s="153"/>
      <c r="D657" s="156"/>
      <c r="E657" s="57" t="s">
        <v>426</v>
      </c>
      <c r="F657" s="57" t="s">
        <v>427</v>
      </c>
      <c r="G657" s="57">
        <v>262453</v>
      </c>
      <c r="H657" s="58">
        <v>3000</v>
      </c>
      <c r="I657" s="59">
        <v>2000</v>
      </c>
      <c r="J657" s="152"/>
      <c r="K657" s="151"/>
      <c r="L657" s="152"/>
      <c r="M657" s="151"/>
    </row>
    <row r="658" spans="1:13">
      <c r="A658" s="153"/>
      <c r="B658" s="153"/>
      <c r="C658" s="153"/>
      <c r="D658" s="156"/>
      <c r="E658" s="57" t="s">
        <v>428</v>
      </c>
      <c r="F658" s="57" t="s">
        <v>422</v>
      </c>
      <c r="G658" s="57">
        <v>262406</v>
      </c>
      <c r="H658" s="58">
        <v>450</v>
      </c>
      <c r="I658" s="59">
        <v>440</v>
      </c>
      <c r="J658" s="152"/>
      <c r="K658" s="151"/>
      <c r="L658" s="152"/>
      <c r="M658" s="151"/>
    </row>
    <row r="659" spans="1:13">
      <c r="A659" s="153">
        <v>9</v>
      </c>
      <c r="B659" s="153" t="s">
        <v>419</v>
      </c>
      <c r="C659" s="153" t="s">
        <v>420</v>
      </c>
      <c r="D659" s="131" t="s">
        <v>1143</v>
      </c>
      <c r="E659" s="57" t="s">
        <v>439</v>
      </c>
      <c r="F659" s="57" t="s">
        <v>440</v>
      </c>
      <c r="G659" s="57">
        <v>262455</v>
      </c>
      <c r="H659" s="58">
        <v>3946</v>
      </c>
      <c r="I659" s="59">
        <v>250</v>
      </c>
      <c r="J659" s="152">
        <v>400</v>
      </c>
      <c r="K659" s="151">
        <v>100</v>
      </c>
      <c r="L659" s="152">
        <v>11900</v>
      </c>
      <c r="M659" s="151">
        <f>I659+I660+I661+I662+I663*2+K659</f>
        <v>9840</v>
      </c>
    </row>
    <row r="660" spans="1:13">
      <c r="A660" s="153"/>
      <c r="B660" s="153"/>
      <c r="C660" s="153"/>
      <c r="D660" s="156"/>
      <c r="E660" s="57" t="s">
        <v>423</v>
      </c>
      <c r="F660" s="57" t="s">
        <v>424</v>
      </c>
      <c r="G660" s="57">
        <v>262454</v>
      </c>
      <c r="H660" s="58">
        <v>4000</v>
      </c>
      <c r="I660" s="60">
        <v>4000</v>
      </c>
      <c r="J660" s="152"/>
      <c r="K660" s="151"/>
      <c r="L660" s="152"/>
      <c r="M660" s="151"/>
    </row>
    <row r="661" spans="1:13" ht="24">
      <c r="A661" s="153"/>
      <c r="B661" s="153"/>
      <c r="C661" s="153"/>
      <c r="D661" s="156"/>
      <c r="E661" s="57" t="s">
        <v>438</v>
      </c>
      <c r="F661" s="57" t="s">
        <v>422</v>
      </c>
      <c r="G661" s="57">
        <v>57391</v>
      </c>
      <c r="H661" s="58">
        <v>3656</v>
      </c>
      <c r="I661" s="59">
        <v>2610</v>
      </c>
      <c r="J661" s="152"/>
      <c r="K661" s="151"/>
      <c r="L661" s="152"/>
      <c r="M661" s="151"/>
    </row>
    <row r="662" spans="1:13">
      <c r="A662" s="153"/>
      <c r="B662" s="153"/>
      <c r="C662" s="153"/>
      <c r="D662" s="156"/>
      <c r="E662" s="57" t="s">
        <v>426</v>
      </c>
      <c r="F662" s="57" t="s">
        <v>427</v>
      </c>
      <c r="G662" s="57">
        <v>262453</v>
      </c>
      <c r="H662" s="58">
        <v>3000</v>
      </c>
      <c r="I662" s="59">
        <v>2000</v>
      </c>
      <c r="J662" s="152"/>
      <c r="K662" s="151"/>
      <c r="L662" s="152"/>
      <c r="M662" s="151"/>
    </row>
    <row r="663" spans="1:13">
      <c r="A663" s="153"/>
      <c r="B663" s="153"/>
      <c r="C663" s="153"/>
      <c r="D663" s="156"/>
      <c r="E663" s="57" t="s">
        <v>428</v>
      </c>
      <c r="F663" s="57" t="s">
        <v>422</v>
      </c>
      <c r="G663" s="57">
        <v>262406</v>
      </c>
      <c r="H663" s="58">
        <v>450</v>
      </c>
      <c r="I663" s="59">
        <v>440</v>
      </c>
      <c r="J663" s="152"/>
      <c r="K663" s="151"/>
      <c r="L663" s="152"/>
      <c r="M663" s="151"/>
    </row>
    <row r="664" spans="1:13">
      <c r="A664" s="153">
        <v>10</v>
      </c>
      <c r="B664" s="153" t="s">
        <v>419</v>
      </c>
      <c r="C664" s="153" t="s">
        <v>420</v>
      </c>
      <c r="D664" s="131" t="s">
        <v>1144</v>
      </c>
      <c r="E664" s="57" t="s">
        <v>441</v>
      </c>
      <c r="F664" s="57" t="s">
        <v>440</v>
      </c>
      <c r="G664" s="57">
        <v>262456</v>
      </c>
      <c r="H664" s="58">
        <v>3946</v>
      </c>
      <c r="I664" s="59">
        <v>250</v>
      </c>
      <c r="J664" s="152">
        <v>400</v>
      </c>
      <c r="K664" s="151">
        <v>100</v>
      </c>
      <c r="L664" s="152">
        <v>11900</v>
      </c>
      <c r="M664" s="151">
        <f>I664+I665+I666+I667+I668*2+K664</f>
        <v>9840</v>
      </c>
    </row>
    <row r="665" spans="1:13">
      <c r="A665" s="153"/>
      <c r="B665" s="153"/>
      <c r="C665" s="153"/>
      <c r="D665" s="156"/>
      <c r="E665" s="57" t="s">
        <v>423</v>
      </c>
      <c r="F665" s="57" t="s">
        <v>424</v>
      </c>
      <c r="G665" s="57">
        <v>262454</v>
      </c>
      <c r="H665" s="58">
        <v>4000</v>
      </c>
      <c r="I665" s="60">
        <v>4000</v>
      </c>
      <c r="J665" s="152"/>
      <c r="K665" s="151"/>
      <c r="L665" s="152"/>
      <c r="M665" s="151"/>
    </row>
    <row r="666" spans="1:13" ht="24">
      <c r="A666" s="153"/>
      <c r="B666" s="153"/>
      <c r="C666" s="153"/>
      <c r="D666" s="156"/>
      <c r="E666" s="57" t="s">
        <v>438</v>
      </c>
      <c r="F666" s="57" t="s">
        <v>422</v>
      </c>
      <c r="G666" s="57">
        <v>57391</v>
      </c>
      <c r="H666" s="58">
        <v>3656</v>
      </c>
      <c r="I666" s="59">
        <v>2610</v>
      </c>
      <c r="J666" s="152"/>
      <c r="K666" s="151"/>
      <c r="L666" s="152"/>
      <c r="M666" s="151"/>
    </row>
    <row r="667" spans="1:13">
      <c r="A667" s="153"/>
      <c r="B667" s="153"/>
      <c r="C667" s="153"/>
      <c r="D667" s="156"/>
      <c r="E667" s="57" t="s">
        <v>426</v>
      </c>
      <c r="F667" s="57" t="s">
        <v>427</v>
      </c>
      <c r="G667" s="57">
        <v>262453</v>
      </c>
      <c r="H667" s="58">
        <v>3000</v>
      </c>
      <c r="I667" s="59">
        <v>2000</v>
      </c>
      <c r="J667" s="152"/>
      <c r="K667" s="151"/>
      <c r="L667" s="152"/>
      <c r="M667" s="151"/>
    </row>
    <row r="668" spans="1:13">
      <c r="A668" s="153"/>
      <c r="B668" s="153"/>
      <c r="C668" s="153"/>
      <c r="D668" s="156"/>
      <c r="E668" s="57" t="s">
        <v>428</v>
      </c>
      <c r="F668" s="57" t="s">
        <v>422</v>
      </c>
      <c r="G668" s="57">
        <v>262406</v>
      </c>
      <c r="H668" s="58">
        <v>450</v>
      </c>
      <c r="I668" s="59">
        <v>440</v>
      </c>
      <c r="J668" s="152"/>
      <c r="K668" s="151"/>
      <c r="L668" s="152"/>
      <c r="M668" s="151"/>
    </row>
    <row r="669" spans="1:13" ht="24">
      <c r="A669" s="153">
        <v>11</v>
      </c>
      <c r="B669" s="153" t="s">
        <v>419</v>
      </c>
      <c r="C669" s="153" t="s">
        <v>420</v>
      </c>
      <c r="D669" s="131" t="s">
        <v>1145</v>
      </c>
      <c r="E669" s="57" t="s">
        <v>442</v>
      </c>
      <c r="F669" s="57" t="s">
        <v>443</v>
      </c>
      <c r="G669" s="61">
        <v>262447</v>
      </c>
      <c r="H669" s="58">
        <v>3946</v>
      </c>
      <c r="I669" s="59">
        <v>250</v>
      </c>
      <c r="J669" s="152">
        <v>400</v>
      </c>
      <c r="K669" s="151">
        <v>100</v>
      </c>
      <c r="L669" s="152">
        <v>11900</v>
      </c>
      <c r="M669" s="151">
        <f>I669+I670+I671+I672+I673*2+K669</f>
        <v>9840</v>
      </c>
    </row>
    <row r="670" spans="1:13">
      <c r="A670" s="153"/>
      <c r="B670" s="153"/>
      <c r="C670" s="153"/>
      <c r="D670" s="156"/>
      <c r="E670" s="57" t="s">
        <v>423</v>
      </c>
      <c r="F670" s="57" t="s">
        <v>424</v>
      </c>
      <c r="G670" s="57">
        <v>262454</v>
      </c>
      <c r="H670" s="58">
        <v>4000</v>
      </c>
      <c r="I670" s="60">
        <v>4000</v>
      </c>
      <c r="J670" s="152"/>
      <c r="K670" s="151"/>
      <c r="L670" s="152"/>
      <c r="M670" s="151"/>
    </row>
    <row r="671" spans="1:13" ht="24">
      <c r="A671" s="153"/>
      <c r="B671" s="153"/>
      <c r="C671" s="153"/>
      <c r="D671" s="156"/>
      <c r="E671" s="57" t="s">
        <v>438</v>
      </c>
      <c r="F671" s="57" t="s">
        <v>422</v>
      </c>
      <c r="G671" s="57">
        <v>57391</v>
      </c>
      <c r="H671" s="58">
        <v>3656</v>
      </c>
      <c r="I671" s="59">
        <v>2610</v>
      </c>
      <c r="J671" s="152"/>
      <c r="K671" s="151"/>
      <c r="L671" s="152"/>
      <c r="M671" s="151"/>
    </row>
    <row r="672" spans="1:13">
      <c r="A672" s="153"/>
      <c r="B672" s="153"/>
      <c r="C672" s="153"/>
      <c r="D672" s="156"/>
      <c r="E672" s="57" t="s">
        <v>426</v>
      </c>
      <c r="F672" s="57" t="s">
        <v>427</v>
      </c>
      <c r="G672" s="57">
        <v>262453</v>
      </c>
      <c r="H672" s="58">
        <v>3000</v>
      </c>
      <c r="I672" s="59">
        <v>2000</v>
      </c>
      <c r="J672" s="152"/>
      <c r="K672" s="151"/>
      <c r="L672" s="152"/>
      <c r="M672" s="151"/>
    </row>
    <row r="673" spans="1:13">
      <c r="A673" s="153"/>
      <c r="B673" s="153"/>
      <c r="C673" s="153"/>
      <c r="D673" s="156"/>
      <c r="E673" s="57" t="s">
        <v>428</v>
      </c>
      <c r="F673" s="57" t="s">
        <v>422</v>
      </c>
      <c r="G673" s="57">
        <v>262406</v>
      </c>
      <c r="H673" s="58">
        <v>450</v>
      </c>
      <c r="I673" s="59">
        <v>440</v>
      </c>
      <c r="J673" s="152"/>
      <c r="K673" s="151"/>
      <c r="L673" s="152"/>
      <c r="M673" s="151"/>
    </row>
    <row r="674" spans="1:13">
      <c r="A674" s="153"/>
      <c r="B674" s="153"/>
      <c r="C674" s="153"/>
      <c r="D674" s="156"/>
      <c r="E674" s="57" t="s">
        <v>444</v>
      </c>
      <c r="F674" s="57" t="s">
        <v>443</v>
      </c>
      <c r="G674" s="61">
        <v>57733</v>
      </c>
      <c r="H674" s="58"/>
      <c r="I674" s="59">
        <v>382</v>
      </c>
      <c r="J674" s="152"/>
      <c r="K674" s="151"/>
      <c r="L674" s="152"/>
      <c r="M674" s="151"/>
    </row>
    <row r="675" spans="1:13">
      <c r="A675" s="153"/>
      <c r="B675" s="153"/>
      <c r="C675" s="153"/>
      <c r="D675" s="156"/>
      <c r="E675" s="57" t="s">
        <v>445</v>
      </c>
      <c r="F675" s="57" t="s">
        <v>443</v>
      </c>
      <c r="G675" s="61">
        <v>57766</v>
      </c>
      <c r="H675" s="58"/>
      <c r="I675" s="59">
        <v>320</v>
      </c>
      <c r="J675" s="152"/>
      <c r="K675" s="151"/>
      <c r="L675" s="152"/>
      <c r="M675" s="151"/>
    </row>
    <row r="676" spans="1:13" ht="24">
      <c r="A676" s="153">
        <v>12</v>
      </c>
      <c r="B676" s="153" t="s">
        <v>419</v>
      </c>
      <c r="C676" s="153" t="s">
        <v>420</v>
      </c>
      <c r="D676" s="131" t="s">
        <v>1146</v>
      </c>
      <c r="E676" s="57" t="s">
        <v>446</v>
      </c>
      <c r="F676" s="57" t="s">
        <v>443</v>
      </c>
      <c r="G676" s="61">
        <v>262452</v>
      </c>
      <c r="H676" s="58">
        <v>3946</v>
      </c>
      <c r="I676" s="59">
        <v>250</v>
      </c>
      <c r="J676" s="152">
        <v>400</v>
      </c>
      <c r="K676" s="151">
        <v>100</v>
      </c>
      <c r="L676" s="152">
        <v>11900</v>
      </c>
      <c r="M676" s="151">
        <f>I676+I677+I678+I679+I680*2+K676</f>
        <v>9840</v>
      </c>
    </row>
    <row r="677" spans="1:13">
      <c r="A677" s="153"/>
      <c r="B677" s="153"/>
      <c r="C677" s="153"/>
      <c r="D677" s="156"/>
      <c r="E677" s="57" t="s">
        <v>423</v>
      </c>
      <c r="F677" s="57" t="s">
        <v>424</v>
      </c>
      <c r="G677" s="57">
        <v>262454</v>
      </c>
      <c r="H677" s="58">
        <v>4000</v>
      </c>
      <c r="I677" s="60">
        <v>4000</v>
      </c>
      <c r="J677" s="152"/>
      <c r="K677" s="151"/>
      <c r="L677" s="152"/>
      <c r="M677" s="151"/>
    </row>
    <row r="678" spans="1:13" ht="24">
      <c r="A678" s="153"/>
      <c r="B678" s="153"/>
      <c r="C678" s="153"/>
      <c r="D678" s="156"/>
      <c r="E678" s="57" t="s">
        <v>438</v>
      </c>
      <c r="F678" s="57" t="s">
        <v>422</v>
      </c>
      <c r="G678" s="57">
        <v>57391</v>
      </c>
      <c r="H678" s="58">
        <v>3656</v>
      </c>
      <c r="I678" s="59">
        <v>2610</v>
      </c>
      <c r="J678" s="152"/>
      <c r="K678" s="151"/>
      <c r="L678" s="152"/>
      <c r="M678" s="151"/>
    </row>
    <row r="679" spans="1:13">
      <c r="A679" s="153"/>
      <c r="B679" s="153"/>
      <c r="C679" s="153"/>
      <c r="D679" s="156"/>
      <c r="E679" s="57" t="s">
        <v>426</v>
      </c>
      <c r="F679" s="57" t="s">
        <v>427</v>
      </c>
      <c r="G679" s="57">
        <v>262453</v>
      </c>
      <c r="H679" s="58">
        <v>3000</v>
      </c>
      <c r="I679" s="59">
        <v>2000</v>
      </c>
      <c r="J679" s="152"/>
      <c r="K679" s="151"/>
      <c r="L679" s="152"/>
      <c r="M679" s="151"/>
    </row>
    <row r="680" spans="1:13">
      <c r="A680" s="153"/>
      <c r="B680" s="153"/>
      <c r="C680" s="153"/>
      <c r="D680" s="156"/>
      <c r="E680" s="57" t="s">
        <v>428</v>
      </c>
      <c r="F680" s="57" t="s">
        <v>422</v>
      </c>
      <c r="G680" s="57">
        <v>262406</v>
      </c>
      <c r="H680" s="58">
        <v>450</v>
      </c>
      <c r="I680" s="59">
        <v>440</v>
      </c>
      <c r="J680" s="152"/>
      <c r="K680" s="151"/>
      <c r="L680" s="152"/>
      <c r="M680" s="151"/>
    </row>
    <row r="681" spans="1:13">
      <c r="A681" s="153"/>
      <c r="B681" s="153"/>
      <c r="C681" s="153"/>
      <c r="D681" s="156"/>
      <c r="E681" s="57" t="s">
        <v>444</v>
      </c>
      <c r="F681" s="57" t="s">
        <v>443</v>
      </c>
      <c r="G681" s="61">
        <v>57733</v>
      </c>
      <c r="H681" s="58"/>
      <c r="I681" s="59">
        <v>382</v>
      </c>
      <c r="J681" s="152"/>
      <c r="K681" s="151"/>
      <c r="L681" s="152"/>
      <c r="M681" s="151"/>
    </row>
    <row r="682" spans="1:13">
      <c r="A682" s="153"/>
      <c r="B682" s="153"/>
      <c r="C682" s="153"/>
      <c r="D682" s="156"/>
      <c r="E682" s="57" t="s">
        <v>445</v>
      </c>
      <c r="F682" s="57" t="s">
        <v>443</v>
      </c>
      <c r="G682" s="61">
        <v>57766</v>
      </c>
      <c r="H682" s="58"/>
      <c r="I682" s="59">
        <v>320</v>
      </c>
      <c r="J682" s="152"/>
      <c r="K682" s="151"/>
      <c r="L682" s="152"/>
      <c r="M682" s="151"/>
    </row>
    <row r="683" spans="1:13">
      <c r="A683" s="153">
        <v>13</v>
      </c>
      <c r="B683" s="153" t="s">
        <v>419</v>
      </c>
      <c r="C683" s="153" t="s">
        <v>420</v>
      </c>
      <c r="D683" s="131" t="s">
        <v>1147</v>
      </c>
      <c r="E683" s="57" t="s">
        <v>430</v>
      </c>
      <c r="F683" s="57" t="s">
        <v>431</v>
      </c>
      <c r="G683" s="57">
        <v>262457</v>
      </c>
      <c r="H683" s="58">
        <v>3946</v>
      </c>
      <c r="I683" s="59">
        <v>1270</v>
      </c>
      <c r="J683" s="152">
        <v>400</v>
      </c>
      <c r="K683" s="151">
        <v>100</v>
      </c>
      <c r="L683" s="152">
        <v>11900</v>
      </c>
      <c r="M683" s="151">
        <f>I683+I684+I685+I686+I687*2+K683</f>
        <v>10860</v>
      </c>
    </row>
    <row r="684" spans="1:13">
      <c r="A684" s="153"/>
      <c r="B684" s="153"/>
      <c r="C684" s="153"/>
      <c r="D684" s="156"/>
      <c r="E684" s="57" t="s">
        <v>423</v>
      </c>
      <c r="F684" s="57" t="s">
        <v>424</v>
      </c>
      <c r="G684" s="57">
        <v>262454</v>
      </c>
      <c r="H684" s="58">
        <v>4000</v>
      </c>
      <c r="I684" s="60">
        <v>4000</v>
      </c>
      <c r="J684" s="152"/>
      <c r="K684" s="151"/>
      <c r="L684" s="152"/>
      <c r="M684" s="151"/>
    </row>
    <row r="685" spans="1:13" ht="24">
      <c r="A685" s="153"/>
      <c r="B685" s="153"/>
      <c r="C685" s="153"/>
      <c r="D685" s="156"/>
      <c r="E685" s="57" t="s">
        <v>438</v>
      </c>
      <c r="F685" s="57" t="s">
        <v>422</v>
      </c>
      <c r="G685" s="57">
        <v>57391</v>
      </c>
      <c r="H685" s="58">
        <v>3656</v>
      </c>
      <c r="I685" s="59">
        <v>2610</v>
      </c>
      <c r="J685" s="152"/>
      <c r="K685" s="151"/>
      <c r="L685" s="152"/>
      <c r="M685" s="151"/>
    </row>
    <row r="686" spans="1:13">
      <c r="A686" s="153"/>
      <c r="B686" s="153"/>
      <c r="C686" s="153"/>
      <c r="D686" s="156"/>
      <c r="E686" s="57" t="s">
        <v>426</v>
      </c>
      <c r="F686" s="57" t="s">
        <v>427</v>
      </c>
      <c r="G686" s="57">
        <v>262453</v>
      </c>
      <c r="H686" s="58">
        <v>3000</v>
      </c>
      <c r="I686" s="59">
        <v>2000</v>
      </c>
      <c r="J686" s="152"/>
      <c r="K686" s="151"/>
      <c r="L686" s="152"/>
      <c r="M686" s="151"/>
    </row>
    <row r="687" spans="1:13">
      <c r="A687" s="153"/>
      <c r="B687" s="153"/>
      <c r="C687" s="153"/>
      <c r="D687" s="156"/>
      <c r="E687" s="57" t="s">
        <v>428</v>
      </c>
      <c r="F687" s="57" t="s">
        <v>422</v>
      </c>
      <c r="G687" s="57">
        <v>262406</v>
      </c>
      <c r="H687" s="58">
        <v>450</v>
      </c>
      <c r="I687" s="59">
        <v>440</v>
      </c>
      <c r="J687" s="152"/>
      <c r="K687" s="151"/>
      <c r="L687" s="152"/>
      <c r="M687" s="151"/>
    </row>
    <row r="688" spans="1:13">
      <c r="A688" s="153">
        <v>14</v>
      </c>
      <c r="B688" s="153" t="s">
        <v>419</v>
      </c>
      <c r="C688" s="153" t="s">
        <v>420</v>
      </c>
      <c r="D688" s="131" t="s">
        <v>1148</v>
      </c>
      <c r="E688" s="57" t="s">
        <v>433</v>
      </c>
      <c r="F688" s="57" t="s">
        <v>431</v>
      </c>
      <c r="G688" s="57">
        <v>262458</v>
      </c>
      <c r="H688" s="58">
        <v>3946</v>
      </c>
      <c r="I688" s="59">
        <v>1270</v>
      </c>
      <c r="J688" s="152">
        <v>400</v>
      </c>
      <c r="K688" s="151">
        <v>100</v>
      </c>
      <c r="L688" s="152">
        <v>11900</v>
      </c>
      <c r="M688" s="151">
        <f>I688+I689+I690+I691+I692*2+K688</f>
        <v>10860</v>
      </c>
    </row>
    <row r="689" spans="1:13">
      <c r="A689" s="153"/>
      <c r="B689" s="153"/>
      <c r="C689" s="153"/>
      <c r="D689" s="156"/>
      <c r="E689" s="57" t="s">
        <v>423</v>
      </c>
      <c r="F689" s="57" t="s">
        <v>424</v>
      </c>
      <c r="G689" s="57">
        <v>262454</v>
      </c>
      <c r="H689" s="58">
        <v>4000</v>
      </c>
      <c r="I689" s="60">
        <v>4000</v>
      </c>
      <c r="J689" s="152"/>
      <c r="K689" s="151"/>
      <c r="L689" s="152"/>
      <c r="M689" s="151"/>
    </row>
    <row r="690" spans="1:13" ht="24">
      <c r="A690" s="153"/>
      <c r="B690" s="153"/>
      <c r="C690" s="153"/>
      <c r="D690" s="156"/>
      <c r="E690" s="57" t="s">
        <v>438</v>
      </c>
      <c r="F690" s="57" t="s">
        <v>422</v>
      </c>
      <c r="G690" s="57">
        <v>57391</v>
      </c>
      <c r="H690" s="58">
        <v>3656</v>
      </c>
      <c r="I690" s="59">
        <v>2610</v>
      </c>
      <c r="J690" s="152"/>
      <c r="K690" s="151"/>
      <c r="L690" s="152"/>
      <c r="M690" s="151"/>
    </row>
    <row r="691" spans="1:13">
      <c r="A691" s="153"/>
      <c r="B691" s="153"/>
      <c r="C691" s="153"/>
      <c r="D691" s="156"/>
      <c r="E691" s="57" t="s">
        <v>426</v>
      </c>
      <c r="F691" s="57" t="s">
        <v>427</v>
      </c>
      <c r="G691" s="57">
        <v>262453</v>
      </c>
      <c r="H691" s="58">
        <v>3000</v>
      </c>
      <c r="I691" s="59">
        <v>2000</v>
      </c>
      <c r="J691" s="152"/>
      <c r="K691" s="151"/>
      <c r="L691" s="152"/>
      <c r="M691" s="151"/>
    </row>
    <row r="692" spans="1:13">
      <c r="A692" s="153"/>
      <c r="B692" s="153"/>
      <c r="C692" s="153"/>
      <c r="D692" s="156"/>
      <c r="E692" s="57" t="s">
        <v>428</v>
      </c>
      <c r="F692" s="57" t="s">
        <v>422</v>
      </c>
      <c r="G692" s="57">
        <v>262406</v>
      </c>
      <c r="H692" s="58">
        <v>450</v>
      </c>
      <c r="I692" s="59">
        <v>440</v>
      </c>
      <c r="J692" s="152"/>
      <c r="K692" s="151"/>
      <c r="L692" s="152"/>
      <c r="M692" s="151"/>
    </row>
    <row r="693" spans="1:13" ht="24">
      <c r="A693" s="153">
        <v>15</v>
      </c>
      <c r="B693" s="153" t="s">
        <v>419</v>
      </c>
      <c r="C693" s="153" t="s">
        <v>420</v>
      </c>
      <c r="D693" s="131" t="s">
        <v>1149</v>
      </c>
      <c r="E693" s="57" t="s">
        <v>421</v>
      </c>
      <c r="F693" s="57" t="s">
        <v>422</v>
      </c>
      <c r="G693" s="57">
        <v>262414</v>
      </c>
      <c r="H693" s="58">
        <v>3946</v>
      </c>
      <c r="I693" s="59">
        <v>1270</v>
      </c>
      <c r="J693" s="152">
        <v>400</v>
      </c>
      <c r="K693" s="151">
        <v>100</v>
      </c>
      <c r="L693" s="152">
        <v>11900</v>
      </c>
      <c r="M693" s="151">
        <f>I693+I694+I695+I696+I697*2+K693</f>
        <v>9570</v>
      </c>
    </row>
    <row r="694" spans="1:13">
      <c r="A694" s="153"/>
      <c r="B694" s="153"/>
      <c r="C694" s="153"/>
      <c r="D694" s="156"/>
      <c r="E694" s="57" t="s">
        <v>423</v>
      </c>
      <c r="F694" s="57" t="s">
        <v>424</v>
      </c>
      <c r="G694" s="57">
        <v>262454</v>
      </c>
      <c r="H694" s="58">
        <v>4000</v>
      </c>
      <c r="I694" s="60">
        <v>4000</v>
      </c>
      <c r="J694" s="152"/>
      <c r="K694" s="151"/>
      <c r="L694" s="152"/>
      <c r="M694" s="151"/>
    </row>
    <row r="695" spans="1:13">
      <c r="A695" s="153"/>
      <c r="B695" s="153"/>
      <c r="C695" s="153"/>
      <c r="D695" s="156"/>
      <c r="E695" s="57" t="s">
        <v>447</v>
      </c>
      <c r="F695" s="57" t="s">
        <v>448</v>
      </c>
      <c r="G695" s="57">
        <v>264240</v>
      </c>
      <c r="H695" s="58">
        <v>3656</v>
      </c>
      <c r="I695" s="59">
        <v>1320</v>
      </c>
      <c r="J695" s="152"/>
      <c r="K695" s="151"/>
      <c r="L695" s="152"/>
      <c r="M695" s="151"/>
    </row>
    <row r="696" spans="1:13">
      <c r="A696" s="153"/>
      <c r="B696" s="153"/>
      <c r="C696" s="153"/>
      <c r="D696" s="156"/>
      <c r="E696" s="57" t="s">
        <v>426</v>
      </c>
      <c r="F696" s="57" t="s">
        <v>427</v>
      </c>
      <c r="G696" s="57">
        <v>262453</v>
      </c>
      <c r="H696" s="58">
        <v>3000</v>
      </c>
      <c r="I696" s="59">
        <v>2000</v>
      </c>
      <c r="J696" s="152"/>
      <c r="K696" s="151"/>
      <c r="L696" s="152"/>
      <c r="M696" s="151"/>
    </row>
    <row r="697" spans="1:13">
      <c r="A697" s="153"/>
      <c r="B697" s="153"/>
      <c r="C697" s="153"/>
      <c r="D697" s="156"/>
      <c r="E697" s="57" t="s">
        <v>428</v>
      </c>
      <c r="F697" s="57" t="s">
        <v>422</v>
      </c>
      <c r="G697" s="57">
        <v>262406</v>
      </c>
      <c r="H697" s="58">
        <v>450</v>
      </c>
      <c r="I697" s="59">
        <v>440</v>
      </c>
      <c r="J697" s="152"/>
      <c r="K697" s="151"/>
      <c r="L697" s="152"/>
      <c r="M697" s="151"/>
    </row>
    <row r="698" spans="1:13">
      <c r="A698" s="153">
        <v>16</v>
      </c>
      <c r="B698" s="153" t="s">
        <v>419</v>
      </c>
      <c r="C698" s="153" t="s">
        <v>420</v>
      </c>
      <c r="D698" s="131" t="s">
        <v>1150</v>
      </c>
      <c r="E698" s="57" t="s">
        <v>430</v>
      </c>
      <c r="F698" s="57" t="s">
        <v>431</v>
      </c>
      <c r="G698" s="57">
        <v>262457</v>
      </c>
      <c r="H698" s="58">
        <v>3946</v>
      </c>
      <c r="I698" s="59">
        <v>1270</v>
      </c>
      <c r="J698" s="152">
        <v>400</v>
      </c>
      <c r="K698" s="151">
        <v>100</v>
      </c>
      <c r="L698" s="152">
        <v>11900</v>
      </c>
      <c r="M698" s="151">
        <f>I698+I699+I700+I701+I702*2+K698</f>
        <v>9570</v>
      </c>
    </row>
    <row r="699" spans="1:13">
      <c r="A699" s="153"/>
      <c r="B699" s="153"/>
      <c r="C699" s="153"/>
      <c r="D699" s="156"/>
      <c r="E699" s="57" t="s">
        <v>423</v>
      </c>
      <c r="F699" s="57" t="s">
        <v>424</v>
      </c>
      <c r="G699" s="57">
        <v>262454</v>
      </c>
      <c r="H699" s="58">
        <v>4000</v>
      </c>
      <c r="I699" s="60">
        <v>4000</v>
      </c>
      <c r="J699" s="152"/>
      <c r="K699" s="151"/>
      <c r="L699" s="152"/>
      <c r="M699" s="151"/>
    </row>
    <row r="700" spans="1:13">
      <c r="A700" s="153"/>
      <c r="B700" s="153"/>
      <c r="C700" s="153"/>
      <c r="D700" s="156"/>
      <c r="E700" s="57" t="s">
        <v>447</v>
      </c>
      <c r="F700" s="57" t="s">
        <v>448</v>
      </c>
      <c r="G700" s="57">
        <v>264240</v>
      </c>
      <c r="H700" s="58">
        <v>3656</v>
      </c>
      <c r="I700" s="59">
        <v>1320</v>
      </c>
      <c r="J700" s="152"/>
      <c r="K700" s="151"/>
      <c r="L700" s="152"/>
      <c r="M700" s="151"/>
    </row>
    <row r="701" spans="1:13">
      <c r="A701" s="153"/>
      <c r="B701" s="153"/>
      <c r="C701" s="153"/>
      <c r="D701" s="156"/>
      <c r="E701" s="57" t="s">
        <v>426</v>
      </c>
      <c r="F701" s="57" t="s">
        <v>427</v>
      </c>
      <c r="G701" s="57">
        <v>262453</v>
      </c>
      <c r="H701" s="58">
        <v>3000</v>
      </c>
      <c r="I701" s="59">
        <v>2000</v>
      </c>
      <c r="J701" s="152"/>
      <c r="K701" s="151"/>
      <c r="L701" s="152"/>
      <c r="M701" s="151"/>
    </row>
    <row r="702" spans="1:13">
      <c r="A702" s="153"/>
      <c r="B702" s="153"/>
      <c r="C702" s="153"/>
      <c r="D702" s="156"/>
      <c r="E702" s="57" t="s">
        <v>428</v>
      </c>
      <c r="F702" s="57" t="s">
        <v>422</v>
      </c>
      <c r="G702" s="57">
        <v>262406</v>
      </c>
      <c r="H702" s="58">
        <v>450</v>
      </c>
      <c r="I702" s="59">
        <v>440</v>
      </c>
      <c r="J702" s="152"/>
      <c r="K702" s="151"/>
      <c r="L702" s="152"/>
      <c r="M702" s="151"/>
    </row>
    <row r="703" spans="1:13">
      <c r="A703" s="153">
        <v>17</v>
      </c>
      <c r="B703" s="153" t="s">
        <v>419</v>
      </c>
      <c r="C703" s="153" t="s">
        <v>420</v>
      </c>
      <c r="D703" s="131" t="s">
        <v>449</v>
      </c>
      <c r="E703" s="57" t="s">
        <v>430</v>
      </c>
      <c r="F703" s="57" t="s">
        <v>431</v>
      </c>
      <c r="G703" s="57">
        <v>262457</v>
      </c>
      <c r="H703" s="58">
        <v>3946</v>
      </c>
      <c r="I703" s="59">
        <v>1270</v>
      </c>
      <c r="J703" s="152">
        <v>400</v>
      </c>
      <c r="K703" s="151">
        <v>100</v>
      </c>
      <c r="L703" s="152">
        <v>11900</v>
      </c>
      <c r="M703" s="151">
        <f>I703+I704+I705+I706+I707*2+K703</f>
        <v>9570</v>
      </c>
    </row>
    <row r="704" spans="1:13">
      <c r="A704" s="153"/>
      <c r="B704" s="153"/>
      <c r="C704" s="153"/>
      <c r="D704" s="156"/>
      <c r="E704" s="57" t="s">
        <v>423</v>
      </c>
      <c r="F704" s="57" t="s">
        <v>424</v>
      </c>
      <c r="G704" s="57">
        <v>262454</v>
      </c>
      <c r="H704" s="58">
        <v>4000</v>
      </c>
      <c r="I704" s="60">
        <v>4000</v>
      </c>
      <c r="J704" s="152"/>
      <c r="K704" s="151"/>
      <c r="L704" s="152"/>
      <c r="M704" s="151"/>
    </row>
    <row r="705" spans="1:13">
      <c r="A705" s="153"/>
      <c r="B705" s="153"/>
      <c r="C705" s="153"/>
      <c r="D705" s="156"/>
      <c r="E705" s="57" t="s">
        <v>450</v>
      </c>
      <c r="F705" s="57" t="s">
        <v>451</v>
      </c>
      <c r="G705" s="57">
        <v>410542</v>
      </c>
      <c r="H705" s="58">
        <v>3656</v>
      </c>
      <c r="I705" s="59">
        <v>1320</v>
      </c>
      <c r="J705" s="152"/>
      <c r="K705" s="151"/>
      <c r="L705" s="152"/>
      <c r="M705" s="151"/>
    </row>
    <row r="706" spans="1:13">
      <c r="A706" s="153"/>
      <c r="B706" s="153"/>
      <c r="C706" s="153"/>
      <c r="D706" s="156"/>
      <c r="E706" s="57" t="s">
        <v>426</v>
      </c>
      <c r="F706" s="57" t="s">
        <v>427</v>
      </c>
      <c r="G706" s="57">
        <v>262453</v>
      </c>
      <c r="H706" s="58">
        <v>3000</v>
      </c>
      <c r="I706" s="59">
        <v>2000</v>
      </c>
      <c r="J706" s="152"/>
      <c r="K706" s="151"/>
      <c r="L706" s="152"/>
      <c r="M706" s="151"/>
    </row>
    <row r="707" spans="1:13">
      <c r="A707" s="153"/>
      <c r="B707" s="153"/>
      <c r="C707" s="153"/>
      <c r="D707" s="156"/>
      <c r="E707" s="57" t="s">
        <v>428</v>
      </c>
      <c r="F707" s="57" t="s">
        <v>422</v>
      </c>
      <c r="G707" s="57">
        <v>262406</v>
      </c>
      <c r="H707" s="58">
        <v>450</v>
      </c>
      <c r="I707" s="59">
        <v>440</v>
      </c>
      <c r="J707" s="152"/>
      <c r="K707" s="151"/>
      <c r="L707" s="152"/>
      <c r="M707" s="151"/>
    </row>
    <row r="708" spans="1:13" ht="24">
      <c r="A708" s="153">
        <v>18</v>
      </c>
      <c r="B708" s="153" t="s">
        <v>419</v>
      </c>
      <c r="C708" s="153" t="s">
        <v>420</v>
      </c>
      <c r="D708" s="131" t="s">
        <v>452</v>
      </c>
      <c r="E708" s="57" t="s">
        <v>442</v>
      </c>
      <c r="F708" s="57" t="s">
        <v>443</v>
      </c>
      <c r="G708" s="61">
        <v>262447</v>
      </c>
      <c r="H708" s="58">
        <v>3946</v>
      </c>
      <c r="I708" s="59">
        <v>250</v>
      </c>
      <c r="J708" s="152">
        <v>400</v>
      </c>
      <c r="K708" s="151">
        <v>100</v>
      </c>
      <c r="L708" s="152">
        <v>11900</v>
      </c>
      <c r="M708" s="151">
        <f>I708+I709+I710+I711+I712*2+K708</f>
        <v>8550</v>
      </c>
    </row>
    <row r="709" spans="1:13">
      <c r="A709" s="153"/>
      <c r="B709" s="153"/>
      <c r="C709" s="153"/>
      <c r="D709" s="156"/>
      <c r="E709" s="57" t="s">
        <v>423</v>
      </c>
      <c r="F709" s="57" t="s">
        <v>424</v>
      </c>
      <c r="G709" s="57">
        <v>262454</v>
      </c>
      <c r="H709" s="58">
        <v>4000</v>
      </c>
      <c r="I709" s="60">
        <v>4000</v>
      </c>
      <c r="J709" s="152"/>
      <c r="K709" s="151"/>
      <c r="L709" s="152"/>
      <c r="M709" s="151"/>
    </row>
    <row r="710" spans="1:13">
      <c r="A710" s="153"/>
      <c r="B710" s="153"/>
      <c r="C710" s="153"/>
      <c r="D710" s="156"/>
      <c r="E710" s="57" t="s">
        <v>450</v>
      </c>
      <c r="F710" s="57" t="s">
        <v>451</v>
      </c>
      <c r="G710" s="57">
        <v>410542</v>
      </c>
      <c r="H710" s="58">
        <v>3656</v>
      </c>
      <c r="I710" s="59">
        <v>1320</v>
      </c>
      <c r="J710" s="152"/>
      <c r="K710" s="151"/>
      <c r="L710" s="152"/>
      <c r="M710" s="151"/>
    </row>
    <row r="711" spans="1:13">
      <c r="A711" s="153"/>
      <c r="B711" s="153"/>
      <c r="C711" s="153"/>
      <c r="D711" s="156"/>
      <c r="E711" s="57" t="s">
        <v>426</v>
      </c>
      <c r="F711" s="57" t="s">
        <v>427</v>
      </c>
      <c r="G711" s="57">
        <v>262453</v>
      </c>
      <c r="H711" s="58">
        <v>3000</v>
      </c>
      <c r="I711" s="59">
        <v>2000</v>
      </c>
      <c r="J711" s="152"/>
      <c r="K711" s="151"/>
      <c r="L711" s="152"/>
      <c r="M711" s="151"/>
    </row>
    <row r="712" spans="1:13">
      <c r="A712" s="153"/>
      <c r="B712" s="153"/>
      <c r="C712" s="153"/>
      <c r="D712" s="156"/>
      <c r="E712" s="57" t="s">
        <v>428</v>
      </c>
      <c r="F712" s="57" t="s">
        <v>422</v>
      </c>
      <c r="G712" s="57">
        <v>262406</v>
      </c>
      <c r="H712" s="58">
        <v>450</v>
      </c>
      <c r="I712" s="59">
        <v>440</v>
      </c>
      <c r="J712" s="152"/>
      <c r="K712" s="151"/>
      <c r="L712" s="152"/>
      <c r="M712" s="151"/>
    </row>
    <row r="713" spans="1:13">
      <c r="A713" s="153"/>
      <c r="B713" s="153"/>
      <c r="C713" s="153"/>
      <c r="D713" s="156"/>
      <c r="E713" s="57" t="s">
        <v>444</v>
      </c>
      <c r="F713" s="57" t="s">
        <v>443</v>
      </c>
      <c r="G713" s="61">
        <v>57733</v>
      </c>
      <c r="H713" s="58"/>
      <c r="I713" s="59">
        <v>382</v>
      </c>
      <c r="J713" s="152"/>
      <c r="K713" s="151"/>
      <c r="L713" s="152"/>
      <c r="M713" s="151"/>
    </row>
    <row r="714" spans="1:13">
      <c r="A714" s="153"/>
      <c r="B714" s="153"/>
      <c r="C714" s="153"/>
      <c r="D714" s="156"/>
      <c r="E714" s="57" t="s">
        <v>445</v>
      </c>
      <c r="F714" s="57" t="s">
        <v>443</v>
      </c>
      <c r="G714" s="61">
        <v>57766</v>
      </c>
      <c r="H714" s="58"/>
      <c r="I714" s="59">
        <v>320</v>
      </c>
      <c r="J714" s="152"/>
      <c r="K714" s="151"/>
      <c r="L714" s="152"/>
      <c r="M714" s="151"/>
    </row>
    <row r="715" spans="1:13">
      <c r="A715" s="153">
        <v>19</v>
      </c>
      <c r="B715" s="153" t="s">
        <v>419</v>
      </c>
      <c r="C715" s="153" t="s">
        <v>420</v>
      </c>
      <c r="D715" s="131" t="s">
        <v>1151</v>
      </c>
      <c r="E715" s="57" t="s">
        <v>439</v>
      </c>
      <c r="F715" s="57" t="s">
        <v>440</v>
      </c>
      <c r="G715" s="57">
        <v>262455</v>
      </c>
      <c r="H715" s="58">
        <v>3946</v>
      </c>
      <c r="I715" s="59">
        <v>250</v>
      </c>
      <c r="J715" s="152">
        <v>400</v>
      </c>
      <c r="K715" s="151">
        <v>100</v>
      </c>
      <c r="L715" s="152">
        <v>11900</v>
      </c>
      <c r="M715" s="151">
        <f>I715+I716+I717+I718+I719*2+K715</f>
        <v>7530</v>
      </c>
    </row>
    <row r="716" spans="1:13">
      <c r="A716" s="153"/>
      <c r="B716" s="153"/>
      <c r="C716" s="153"/>
      <c r="D716" s="156"/>
      <c r="E716" s="57" t="s">
        <v>423</v>
      </c>
      <c r="F716" s="57" t="s">
        <v>453</v>
      </c>
      <c r="G716" s="57">
        <v>399820</v>
      </c>
      <c r="H716" s="58">
        <v>4000</v>
      </c>
      <c r="I716" s="59">
        <v>4000</v>
      </c>
      <c r="J716" s="152"/>
      <c r="K716" s="151"/>
      <c r="L716" s="152"/>
      <c r="M716" s="151"/>
    </row>
    <row r="717" spans="1:13" ht="24">
      <c r="A717" s="153"/>
      <c r="B717" s="153"/>
      <c r="C717" s="153"/>
      <c r="D717" s="156"/>
      <c r="E717" s="57" t="s">
        <v>425</v>
      </c>
      <c r="F717" s="57" t="s">
        <v>422</v>
      </c>
      <c r="G717" s="57">
        <v>262411</v>
      </c>
      <c r="H717" s="58">
        <v>3656</v>
      </c>
      <c r="I717" s="59">
        <v>300</v>
      </c>
      <c r="J717" s="152"/>
      <c r="K717" s="151"/>
      <c r="L717" s="152"/>
      <c r="M717" s="151"/>
    </row>
    <row r="718" spans="1:13">
      <c r="A718" s="153"/>
      <c r="B718" s="153"/>
      <c r="C718" s="153"/>
      <c r="D718" s="156"/>
      <c r="E718" s="57" t="s">
        <v>426</v>
      </c>
      <c r="F718" s="57" t="s">
        <v>427</v>
      </c>
      <c r="G718" s="57">
        <v>262453</v>
      </c>
      <c r="H718" s="58">
        <v>3000</v>
      </c>
      <c r="I718" s="59">
        <v>2000</v>
      </c>
      <c r="J718" s="152"/>
      <c r="K718" s="151"/>
      <c r="L718" s="152"/>
      <c r="M718" s="151"/>
    </row>
    <row r="719" spans="1:13">
      <c r="A719" s="153"/>
      <c r="B719" s="153"/>
      <c r="C719" s="153"/>
      <c r="D719" s="156"/>
      <c r="E719" s="57" t="s">
        <v>428</v>
      </c>
      <c r="F719" s="57" t="s">
        <v>422</v>
      </c>
      <c r="G719" s="57">
        <v>262406</v>
      </c>
      <c r="H719" s="58">
        <v>450</v>
      </c>
      <c r="I719" s="59">
        <v>440</v>
      </c>
      <c r="J719" s="152"/>
      <c r="K719" s="151"/>
      <c r="L719" s="152"/>
      <c r="M719" s="151"/>
    </row>
    <row r="720" spans="1:13" ht="24">
      <c r="A720" s="153">
        <v>20</v>
      </c>
      <c r="B720" s="153" t="s">
        <v>454</v>
      </c>
      <c r="C720" s="153" t="s">
        <v>420</v>
      </c>
      <c r="D720" s="131" t="s">
        <v>1152</v>
      </c>
      <c r="E720" s="57" t="s">
        <v>421</v>
      </c>
      <c r="F720" s="57" t="s">
        <v>422</v>
      </c>
      <c r="G720" s="57">
        <v>262414</v>
      </c>
      <c r="H720" s="58">
        <v>4920</v>
      </c>
      <c r="I720" s="59">
        <v>1270</v>
      </c>
      <c r="J720" s="152">
        <v>400</v>
      </c>
      <c r="K720" s="151">
        <v>100</v>
      </c>
      <c r="L720" s="152">
        <v>10200</v>
      </c>
      <c r="M720" s="151">
        <f>I720+I721+I722+I723+I724*2+K720</f>
        <v>7870</v>
      </c>
    </row>
    <row r="721" spans="1:13">
      <c r="A721" s="153"/>
      <c r="B721" s="153"/>
      <c r="C721" s="153"/>
      <c r="D721" s="156"/>
      <c r="E721" s="57" t="s">
        <v>423</v>
      </c>
      <c r="F721" s="57" t="s">
        <v>424</v>
      </c>
      <c r="G721" s="57">
        <v>262454</v>
      </c>
      <c r="H721" s="58">
        <v>4000</v>
      </c>
      <c r="I721" s="60">
        <v>4000</v>
      </c>
      <c r="J721" s="152"/>
      <c r="K721" s="151"/>
      <c r="L721" s="152"/>
      <c r="M721" s="151"/>
    </row>
    <row r="722" spans="1:13" ht="24">
      <c r="A722" s="153"/>
      <c r="B722" s="153"/>
      <c r="C722" s="153"/>
      <c r="D722" s="156"/>
      <c r="E722" s="57" t="s">
        <v>425</v>
      </c>
      <c r="F722" s="57" t="s">
        <v>422</v>
      </c>
      <c r="G722" s="57">
        <v>262411</v>
      </c>
      <c r="H722" s="58">
        <v>4870</v>
      </c>
      <c r="I722" s="59">
        <v>300</v>
      </c>
      <c r="J722" s="152"/>
      <c r="K722" s="151"/>
      <c r="L722" s="152"/>
      <c r="M722" s="151"/>
    </row>
    <row r="723" spans="1:13">
      <c r="A723" s="153"/>
      <c r="B723" s="153"/>
      <c r="C723" s="153"/>
      <c r="D723" s="156"/>
      <c r="E723" s="57" t="s">
        <v>455</v>
      </c>
      <c r="F723" s="57" t="s">
        <v>448</v>
      </c>
      <c r="G723" s="57">
        <v>264241</v>
      </c>
      <c r="H723" s="58">
        <v>4700</v>
      </c>
      <c r="I723" s="59">
        <v>1320</v>
      </c>
      <c r="J723" s="152"/>
      <c r="K723" s="151"/>
      <c r="L723" s="152"/>
      <c r="M723" s="151"/>
    </row>
    <row r="724" spans="1:13">
      <c r="A724" s="153"/>
      <c r="B724" s="153"/>
      <c r="C724" s="153"/>
      <c r="D724" s="156"/>
      <c r="E724" s="57" t="s">
        <v>428</v>
      </c>
      <c r="F724" s="57" t="s">
        <v>422</v>
      </c>
      <c r="G724" s="57">
        <v>262406</v>
      </c>
      <c r="H724" s="58">
        <v>450</v>
      </c>
      <c r="I724" s="59">
        <v>440</v>
      </c>
      <c r="J724" s="152"/>
      <c r="K724" s="151"/>
      <c r="L724" s="152"/>
      <c r="M724" s="151"/>
    </row>
    <row r="725" spans="1:13">
      <c r="A725" s="153">
        <v>21</v>
      </c>
      <c r="B725" s="153" t="s">
        <v>454</v>
      </c>
      <c r="C725" s="153" t="s">
        <v>420</v>
      </c>
      <c r="D725" s="131" t="s">
        <v>1153</v>
      </c>
      <c r="E725" s="57" t="s">
        <v>430</v>
      </c>
      <c r="F725" s="57" t="s">
        <v>431</v>
      </c>
      <c r="G725" s="57">
        <v>262457</v>
      </c>
      <c r="H725" s="58">
        <v>4920</v>
      </c>
      <c r="I725" s="59">
        <v>1270</v>
      </c>
      <c r="J725" s="152">
        <v>400</v>
      </c>
      <c r="K725" s="151">
        <v>100</v>
      </c>
      <c r="L725" s="152">
        <v>10200</v>
      </c>
      <c r="M725" s="151">
        <f>I725+I726+I727+I728+I729*2+K725</f>
        <v>7870</v>
      </c>
    </row>
    <row r="726" spans="1:13">
      <c r="A726" s="153"/>
      <c r="B726" s="153"/>
      <c r="C726" s="153"/>
      <c r="D726" s="156"/>
      <c r="E726" s="57" t="s">
        <v>423</v>
      </c>
      <c r="F726" s="57" t="s">
        <v>424</v>
      </c>
      <c r="G726" s="57">
        <v>262454</v>
      </c>
      <c r="H726" s="58">
        <v>4000</v>
      </c>
      <c r="I726" s="60">
        <v>4000</v>
      </c>
      <c r="J726" s="152"/>
      <c r="K726" s="151"/>
      <c r="L726" s="152"/>
      <c r="M726" s="151"/>
    </row>
    <row r="727" spans="1:13" ht="24">
      <c r="A727" s="153"/>
      <c r="B727" s="153"/>
      <c r="C727" s="153"/>
      <c r="D727" s="156"/>
      <c r="E727" s="57" t="s">
        <v>425</v>
      </c>
      <c r="F727" s="57" t="s">
        <v>422</v>
      </c>
      <c r="G727" s="57">
        <v>262411</v>
      </c>
      <c r="H727" s="58">
        <v>4870</v>
      </c>
      <c r="I727" s="59">
        <v>300</v>
      </c>
      <c r="J727" s="152"/>
      <c r="K727" s="151"/>
      <c r="L727" s="152"/>
      <c r="M727" s="151"/>
    </row>
    <row r="728" spans="1:13">
      <c r="A728" s="153"/>
      <c r="B728" s="153"/>
      <c r="C728" s="153"/>
      <c r="D728" s="156"/>
      <c r="E728" s="57" t="s">
        <v>455</v>
      </c>
      <c r="F728" s="57" t="s">
        <v>448</v>
      </c>
      <c r="G728" s="57">
        <v>264241</v>
      </c>
      <c r="H728" s="58">
        <v>4700</v>
      </c>
      <c r="I728" s="59">
        <v>1320</v>
      </c>
      <c r="J728" s="152"/>
      <c r="K728" s="151"/>
      <c r="L728" s="152"/>
      <c r="M728" s="151"/>
    </row>
    <row r="729" spans="1:13">
      <c r="A729" s="153"/>
      <c r="B729" s="153"/>
      <c r="C729" s="153"/>
      <c r="D729" s="156"/>
      <c r="E729" s="57" t="s">
        <v>428</v>
      </c>
      <c r="F729" s="57" t="s">
        <v>422</v>
      </c>
      <c r="G729" s="57">
        <v>262406</v>
      </c>
      <c r="H729" s="58">
        <v>450</v>
      </c>
      <c r="I729" s="59">
        <v>440</v>
      </c>
      <c r="J729" s="152"/>
      <c r="K729" s="151"/>
      <c r="L729" s="152"/>
      <c r="M729" s="151"/>
    </row>
    <row r="730" spans="1:13">
      <c r="A730" s="153">
        <v>22</v>
      </c>
      <c r="B730" s="153" t="s">
        <v>454</v>
      </c>
      <c r="C730" s="153" t="s">
        <v>420</v>
      </c>
      <c r="D730" s="131" t="s">
        <v>1154</v>
      </c>
      <c r="E730" s="57" t="s">
        <v>433</v>
      </c>
      <c r="F730" s="57" t="s">
        <v>431</v>
      </c>
      <c r="G730" s="57">
        <v>262458</v>
      </c>
      <c r="H730" s="58">
        <v>4920</v>
      </c>
      <c r="I730" s="59">
        <v>1270</v>
      </c>
      <c r="J730" s="152">
        <v>400</v>
      </c>
      <c r="K730" s="151">
        <v>100</v>
      </c>
      <c r="L730" s="152">
        <v>10200</v>
      </c>
      <c r="M730" s="151">
        <f>I730+I731+I732+I733+I734*2+K730</f>
        <v>7870</v>
      </c>
    </row>
    <row r="731" spans="1:13">
      <c r="A731" s="153"/>
      <c r="B731" s="153"/>
      <c r="C731" s="153"/>
      <c r="D731" s="156"/>
      <c r="E731" s="57" t="s">
        <v>423</v>
      </c>
      <c r="F731" s="57" t="s">
        <v>424</v>
      </c>
      <c r="G731" s="57">
        <v>262454</v>
      </c>
      <c r="H731" s="58">
        <v>4000</v>
      </c>
      <c r="I731" s="60">
        <v>4000</v>
      </c>
      <c r="J731" s="152"/>
      <c r="K731" s="151"/>
      <c r="L731" s="152"/>
      <c r="M731" s="151"/>
    </row>
    <row r="732" spans="1:13" ht="24">
      <c r="A732" s="153"/>
      <c r="B732" s="153"/>
      <c r="C732" s="153"/>
      <c r="D732" s="156"/>
      <c r="E732" s="57" t="s">
        <v>425</v>
      </c>
      <c r="F732" s="57" t="s">
        <v>422</v>
      </c>
      <c r="G732" s="57">
        <v>262411</v>
      </c>
      <c r="H732" s="58">
        <v>4870</v>
      </c>
      <c r="I732" s="59">
        <v>300</v>
      </c>
      <c r="J732" s="152"/>
      <c r="K732" s="151"/>
      <c r="L732" s="152"/>
      <c r="M732" s="151"/>
    </row>
    <row r="733" spans="1:13">
      <c r="A733" s="153"/>
      <c r="B733" s="153"/>
      <c r="C733" s="153"/>
      <c r="D733" s="156"/>
      <c r="E733" s="57" t="s">
        <v>455</v>
      </c>
      <c r="F733" s="57" t="s">
        <v>448</v>
      </c>
      <c r="G733" s="57">
        <v>264241</v>
      </c>
      <c r="H733" s="58">
        <v>4700</v>
      </c>
      <c r="I733" s="59">
        <v>1320</v>
      </c>
      <c r="J733" s="152"/>
      <c r="K733" s="151"/>
      <c r="L733" s="152"/>
      <c r="M733" s="151"/>
    </row>
    <row r="734" spans="1:13">
      <c r="A734" s="153"/>
      <c r="B734" s="153"/>
      <c r="C734" s="153"/>
      <c r="D734" s="156"/>
      <c r="E734" s="57" t="s">
        <v>428</v>
      </c>
      <c r="F734" s="57" t="s">
        <v>422</v>
      </c>
      <c r="G734" s="57">
        <v>262406</v>
      </c>
      <c r="H734" s="58">
        <v>450</v>
      </c>
      <c r="I734" s="59">
        <v>440</v>
      </c>
      <c r="J734" s="152"/>
      <c r="K734" s="151"/>
      <c r="L734" s="152"/>
      <c r="M734" s="151"/>
    </row>
    <row r="735" spans="1:13" ht="24">
      <c r="A735" s="153">
        <v>23</v>
      </c>
      <c r="B735" s="153" t="s">
        <v>454</v>
      </c>
      <c r="C735" s="153" t="s">
        <v>420</v>
      </c>
      <c r="D735" s="131" t="s">
        <v>456</v>
      </c>
      <c r="E735" s="57" t="s">
        <v>421</v>
      </c>
      <c r="F735" s="57" t="s">
        <v>422</v>
      </c>
      <c r="G735" s="57">
        <v>262414</v>
      </c>
      <c r="H735" s="58">
        <v>4920</v>
      </c>
      <c r="I735" s="59">
        <v>1270</v>
      </c>
      <c r="J735" s="152">
        <v>400</v>
      </c>
      <c r="K735" s="151">
        <v>100</v>
      </c>
      <c r="L735" s="152">
        <v>10200</v>
      </c>
      <c r="M735" s="151">
        <f>I735+I736+I737+I738+I739*2+K735</f>
        <v>7870</v>
      </c>
    </row>
    <row r="736" spans="1:13">
      <c r="A736" s="153"/>
      <c r="B736" s="153"/>
      <c r="C736" s="153"/>
      <c r="D736" s="156"/>
      <c r="E736" s="57" t="s">
        <v>423</v>
      </c>
      <c r="F736" s="57" t="s">
        <v>424</v>
      </c>
      <c r="G736" s="57">
        <v>262454</v>
      </c>
      <c r="H736" s="58">
        <v>4000</v>
      </c>
      <c r="I736" s="60">
        <v>4000</v>
      </c>
      <c r="J736" s="152"/>
      <c r="K736" s="151"/>
      <c r="L736" s="152"/>
      <c r="M736" s="151"/>
    </row>
    <row r="737" spans="1:13">
      <c r="A737" s="153"/>
      <c r="B737" s="153"/>
      <c r="C737" s="153"/>
      <c r="D737" s="156"/>
      <c r="E737" s="57" t="s">
        <v>450</v>
      </c>
      <c r="F737" s="57" t="s">
        <v>451</v>
      </c>
      <c r="G737" s="57">
        <v>410542</v>
      </c>
      <c r="H737" s="58">
        <v>4870</v>
      </c>
      <c r="I737" s="59">
        <v>1320</v>
      </c>
      <c r="J737" s="152"/>
      <c r="K737" s="151"/>
      <c r="L737" s="152"/>
      <c r="M737" s="151"/>
    </row>
    <row r="738" spans="1:13">
      <c r="A738" s="153"/>
      <c r="B738" s="153"/>
      <c r="C738" s="153"/>
      <c r="D738" s="156"/>
      <c r="E738" s="57" t="s">
        <v>457</v>
      </c>
      <c r="F738" s="57" t="s">
        <v>422</v>
      </c>
      <c r="G738" s="57">
        <v>410540</v>
      </c>
      <c r="H738" s="58">
        <v>4700</v>
      </c>
      <c r="I738" s="59">
        <v>300</v>
      </c>
      <c r="J738" s="152"/>
      <c r="K738" s="151"/>
      <c r="L738" s="152"/>
      <c r="M738" s="151"/>
    </row>
    <row r="739" spans="1:13">
      <c r="A739" s="153"/>
      <c r="B739" s="153"/>
      <c r="C739" s="153"/>
      <c r="D739" s="156"/>
      <c r="E739" s="57" t="s">
        <v>428</v>
      </c>
      <c r="F739" s="57" t="s">
        <v>422</v>
      </c>
      <c r="G739" s="57">
        <v>262406</v>
      </c>
      <c r="H739" s="58">
        <v>450</v>
      </c>
      <c r="I739" s="59">
        <v>440</v>
      </c>
      <c r="J739" s="152"/>
      <c r="K739" s="151"/>
      <c r="L739" s="152"/>
      <c r="M739" s="151"/>
    </row>
    <row r="740" spans="1:13">
      <c r="A740" s="153">
        <v>24</v>
      </c>
      <c r="B740" s="153" t="s">
        <v>454</v>
      </c>
      <c r="C740" s="153" t="s">
        <v>420</v>
      </c>
      <c r="D740" s="131" t="s">
        <v>458</v>
      </c>
      <c r="E740" s="57" t="s">
        <v>439</v>
      </c>
      <c r="F740" s="57" t="s">
        <v>440</v>
      </c>
      <c r="G740" s="57">
        <v>262455</v>
      </c>
      <c r="H740" s="58">
        <v>4920</v>
      </c>
      <c r="I740" s="59">
        <v>250</v>
      </c>
      <c r="J740" s="152">
        <v>400</v>
      </c>
      <c r="K740" s="151">
        <v>100</v>
      </c>
      <c r="L740" s="152">
        <v>10200</v>
      </c>
      <c r="M740" s="151">
        <f>I740+I741+I742+I743+I744*2+K740</f>
        <v>6850</v>
      </c>
    </row>
    <row r="741" spans="1:13">
      <c r="A741" s="153"/>
      <c r="B741" s="153"/>
      <c r="C741" s="153"/>
      <c r="D741" s="156"/>
      <c r="E741" s="57" t="s">
        <v>423</v>
      </c>
      <c r="F741" s="57" t="s">
        <v>424</v>
      </c>
      <c r="G741" s="57">
        <v>262454</v>
      </c>
      <c r="H741" s="58">
        <v>4000</v>
      </c>
      <c r="I741" s="60">
        <v>4000</v>
      </c>
      <c r="J741" s="152"/>
      <c r="K741" s="151"/>
      <c r="L741" s="152"/>
      <c r="M741" s="151"/>
    </row>
    <row r="742" spans="1:13">
      <c r="A742" s="153"/>
      <c r="B742" s="153"/>
      <c r="C742" s="153"/>
      <c r="D742" s="156"/>
      <c r="E742" s="57" t="s">
        <v>450</v>
      </c>
      <c r="F742" s="57" t="s">
        <v>451</v>
      </c>
      <c r="G742" s="57">
        <v>410542</v>
      </c>
      <c r="H742" s="58">
        <v>4870</v>
      </c>
      <c r="I742" s="59">
        <v>1320</v>
      </c>
      <c r="J742" s="152"/>
      <c r="K742" s="151"/>
      <c r="L742" s="152"/>
      <c r="M742" s="151"/>
    </row>
    <row r="743" spans="1:13">
      <c r="A743" s="153"/>
      <c r="B743" s="153"/>
      <c r="C743" s="153"/>
      <c r="D743" s="156"/>
      <c r="E743" s="57" t="s">
        <v>457</v>
      </c>
      <c r="F743" s="57" t="s">
        <v>422</v>
      </c>
      <c r="G743" s="57">
        <v>410540</v>
      </c>
      <c r="H743" s="58">
        <v>4700</v>
      </c>
      <c r="I743" s="59">
        <v>300</v>
      </c>
      <c r="J743" s="152"/>
      <c r="K743" s="151"/>
      <c r="L743" s="152"/>
      <c r="M743" s="151"/>
    </row>
    <row r="744" spans="1:13">
      <c r="A744" s="153"/>
      <c r="B744" s="153"/>
      <c r="C744" s="153"/>
      <c r="D744" s="156"/>
      <c r="E744" s="57" t="s">
        <v>428</v>
      </c>
      <c r="F744" s="57" t="s">
        <v>422</v>
      </c>
      <c r="G744" s="57">
        <v>262406</v>
      </c>
      <c r="H744" s="58">
        <v>450</v>
      </c>
      <c r="I744" s="59">
        <v>440</v>
      </c>
      <c r="J744" s="152"/>
      <c r="K744" s="151"/>
      <c r="L744" s="152"/>
      <c r="M744" s="151"/>
    </row>
    <row r="745" spans="1:13">
      <c r="A745" s="153">
        <v>25</v>
      </c>
      <c r="B745" s="153" t="s">
        <v>454</v>
      </c>
      <c r="C745" s="153" t="s">
        <v>420</v>
      </c>
      <c r="D745" s="131" t="s">
        <v>459</v>
      </c>
      <c r="E745" s="57" t="s">
        <v>430</v>
      </c>
      <c r="F745" s="57" t="s">
        <v>431</v>
      </c>
      <c r="G745" s="57">
        <v>262457</v>
      </c>
      <c r="H745" s="58">
        <v>4920</v>
      </c>
      <c r="I745" s="59">
        <v>1270</v>
      </c>
      <c r="J745" s="152">
        <v>400</v>
      </c>
      <c r="K745" s="151">
        <v>100</v>
      </c>
      <c r="L745" s="152">
        <v>10200</v>
      </c>
      <c r="M745" s="151">
        <f>I745+I746+I747+I748+I749*2+K745</f>
        <v>7870</v>
      </c>
    </row>
    <row r="746" spans="1:13">
      <c r="A746" s="153"/>
      <c r="B746" s="153"/>
      <c r="C746" s="153"/>
      <c r="D746" s="156"/>
      <c r="E746" s="57" t="s">
        <v>423</v>
      </c>
      <c r="F746" s="57" t="s">
        <v>424</v>
      </c>
      <c r="G746" s="57">
        <v>262454</v>
      </c>
      <c r="H746" s="58">
        <v>4000</v>
      </c>
      <c r="I746" s="60">
        <v>4000</v>
      </c>
      <c r="J746" s="152"/>
      <c r="K746" s="151"/>
      <c r="L746" s="152"/>
      <c r="M746" s="151"/>
    </row>
    <row r="747" spans="1:13">
      <c r="A747" s="153"/>
      <c r="B747" s="153"/>
      <c r="C747" s="153"/>
      <c r="D747" s="156"/>
      <c r="E747" s="57" t="s">
        <v>450</v>
      </c>
      <c r="F747" s="57" t="s">
        <v>451</v>
      </c>
      <c r="G747" s="57">
        <v>410542</v>
      </c>
      <c r="H747" s="58">
        <v>4870</v>
      </c>
      <c r="I747" s="59">
        <v>1320</v>
      </c>
      <c r="J747" s="152"/>
      <c r="K747" s="151"/>
      <c r="L747" s="152"/>
      <c r="M747" s="151"/>
    </row>
    <row r="748" spans="1:13">
      <c r="A748" s="153"/>
      <c r="B748" s="153"/>
      <c r="C748" s="153"/>
      <c r="D748" s="156"/>
      <c r="E748" s="57" t="s">
        <v>457</v>
      </c>
      <c r="F748" s="57" t="s">
        <v>422</v>
      </c>
      <c r="G748" s="57">
        <v>410540</v>
      </c>
      <c r="H748" s="58">
        <v>4700</v>
      </c>
      <c r="I748" s="59">
        <v>300</v>
      </c>
      <c r="J748" s="152"/>
      <c r="K748" s="151"/>
      <c r="L748" s="152"/>
      <c r="M748" s="151"/>
    </row>
    <row r="749" spans="1:13">
      <c r="A749" s="153"/>
      <c r="B749" s="153"/>
      <c r="C749" s="153"/>
      <c r="D749" s="156"/>
      <c r="E749" s="57" t="s">
        <v>428</v>
      </c>
      <c r="F749" s="57" t="s">
        <v>422</v>
      </c>
      <c r="G749" s="57">
        <v>262406</v>
      </c>
      <c r="H749" s="58">
        <v>450</v>
      </c>
      <c r="I749" s="59">
        <v>440</v>
      </c>
      <c r="J749" s="152"/>
      <c r="K749" s="151"/>
      <c r="L749" s="152"/>
      <c r="M749" s="151"/>
    </row>
    <row r="750" spans="1:13" ht="24">
      <c r="A750" s="153">
        <v>26</v>
      </c>
      <c r="B750" s="153" t="s">
        <v>454</v>
      </c>
      <c r="C750" s="153" t="s">
        <v>420</v>
      </c>
      <c r="D750" s="131" t="s">
        <v>460</v>
      </c>
      <c r="E750" s="57" t="s">
        <v>442</v>
      </c>
      <c r="F750" s="57" t="s">
        <v>443</v>
      </c>
      <c r="G750" s="61">
        <v>262447</v>
      </c>
      <c r="H750" s="58">
        <v>4920</v>
      </c>
      <c r="I750" s="59">
        <v>250</v>
      </c>
      <c r="J750" s="152">
        <v>400</v>
      </c>
      <c r="K750" s="151">
        <v>100</v>
      </c>
      <c r="L750" s="152">
        <v>10200</v>
      </c>
      <c r="M750" s="151">
        <f>I750+I751+I752+I753+I754*2+K750</f>
        <v>9186</v>
      </c>
    </row>
    <row r="751" spans="1:13">
      <c r="A751" s="153"/>
      <c r="B751" s="153"/>
      <c r="C751" s="153"/>
      <c r="D751" s="156"/>
      <c r="E751" s="57" t="s">
        <v>423</v>
      </c>
      <c r="F751" s="57" t="s">
        <v>424</v>
      </c>
      <c r="G751" s="57">
        <v>262454</v>
      </c>
      <c r="H751" s="58">
        <v>4000</v>
      </c>
      <c r="I751" s="60">
        <v>4000</v>
      </c>
      <c r="J751" s="152"/>
      <c r="K751" s="151"/>
      <c r="L751" s="152"/>
      <c r="M751" s="151"/>
    </row>
    <row r="752" spans="1:13">
      <c r="A752" s="153"/>
      <c r="B752" s="153"/>
      <c r="C752" s="153"/>
      <c r="D752" s="156"/>
      <c r="E752" s="57" t="s">
        <v>461</v>
      </c>
      <c r="F752" s="57" t="s">
        <v>443</v>
      </c>
      <c r="G752" s="62" t="s">
        <v>1155</v>
      </c>
      <c r="H752" s="63">
        <v>4870</v>
      </c>
      <c r="I752" s="64">
        <v>3656</v>
      </c>
      <c r="J752" s="152"/>
      <c r="K752" s="151"/>
      <c r="L752" s="152"/>
      <c r="M752" s="151"/>
    </row>
    <row r="753" spans="1:13">
      <c r="A753" s="153"/>
      <c r="B753" s="153"/>
      <c r="C753" s="153"/>
      <c r="D753" s="156"/>
      <c r="E753" s="57" t="s">
        <v>462</v>
      </c>
      <c r="F753" s="57" t="s">
        <v>443</v>
      </c>
      <c r="G753" s="57">
        <v>410541</v>
      </c>
      <c r="H753" s="58">
        <v>4700</v>
      </c>
      <c r="I753" s="59">
        <v>300</v>
      </c>
      <c r="J753" s="152"/>
      <c r="K753" s="151"/>
      <c r="L753" s="152"/>
      <c r="M753" s="151"/>
    </row>
    <row r="754" spans="1:13">
      <c r="A754" s="153"/>
      <c r="B754" s="153"/>
      <c r="C754" s="153"/>
      <c r="D754" s="156"/>
      <c r="E754" s="57" t="s">
        <v>428</v>
      </c>
      <c r="F754" s="57" t="s">
        <v>422</v>
      </c>
      <c r="G754" s="57">
        <v>262406</v>
      </c>
      <c r="H754" s="58">
        <v>450</v>
      </c>
      <c r="I754" s="59">
        <v>440</v>
      </c>
      <c r="J754" s="152"/>
      <c r="K754" s="151"/>
      <c r="L754" s="152"/>
      <c r="M754" s="151"/>
    </row>
    <row r="755" spans="1:13">
      <c r="A755" s="153"/>
      <c r="B755" s="153"/>
      <c r="C755" s="153"/>
      <c r="D755" s="156"/>
      <c r="E755" s="57" t="s">
        <v>444</v>
      </c>
      <c r="F755" s="57" t="s">
        <v>443</v>
      </c>
      <c r="G755" s="61">
        <v>57733</v>
      </c>
      <c r="H755" s="58"/>
      <c r="I755" s="59">
        <v>382</v>
      </c>
      <c r="J755" s="152"/>
      <c r="K755" s="151"/>
      <c r="L755" s="152"/>
      <c r="M755" s="151"/>
    </row>
    <row r="756" spans="1:13">
      <c r="A756" s="153"/>
      <c r="B756" s="153"/>
      <c r="C756" s="153"/>
      <c r="D756" s="156"/>
      <c r="E756" s="57" t="s">
        <v>445</v>
      </c>
      <c r="F756" s="57" t="s">
        <v>443</v>
      </c>
      <c r="G756" s="61">
        <v>57766</v>
      </c>
      <c r="H756" s="58"/>
      <c r="I756" s="59">
        <v>320</v>
      </c>
      <c r="J756" s="152"/>
      <c r="K756" s="151"/>
      <c r="L756" s="152"/>
      <c r="M756" s="151"/>
    </row>
    <row r="757" spans="1:13" ht="24">
      <c r="A757" s="153">
        <v>27</v>
      </c>
      <c r="B757" s="153" t="s">
        <v>454</v>
      </c>
      <c r="C757" s="153" t="s">
        <v>420</v>
      </c>
      <c r="D757" s="131" t="s">
        <v>1156</v>
      </c>
      <c r="E757" s="57" t="s">
        <v>421</v>
      </c>
      <c r="F757" s="57" t="s">
        <v>422</v>
      </c>
      <c r="G757" s="57">
        <v>262414</v>
      </c>
      <c r="H757" s="58">
        <v>4920</v>
      </c>
      <c r="I757" s="59">
        <v>1270</v>
      </c>
      <c r="J757" s="152">
        <v>400</v>
      </c>
      <c r="K757" s="151">
        <v>100</v>
      </c>
      <c r="L757" s="152">
        <v>10200</v>
      </c>
      <c r="M757" s="151">
        <f>I757+I758+I759+I760+I761*2+K757</f>
        <v>10180</v>
      </c>
    </row>
    <row r="758" spans="1:13">
      <c r="A758" s="153"/>
      <c r="B758" s="153"/>
      <c r="C758" s="153"/>
      <c r="D758" s="156"/>
      <c r="E758" s="57" t="s">
        <v>423</v>
      </c>
      <c r="F758" s="57" t="s">
        <v>424</v>
      </c>
      <c r="G758" s="57">
        <v>262454</v>
      </c>
      <c r="H758" s="58">
        <v>4000</v>
      </c>
      <c r="I758" s="60">
        <v>4000</v>
      </c>
      <c r="J758" s="152"/>
      <c r="K758" s="151"/>
      <c r="L758" s="152"/>
      <c r="M758" s="151"/>
    </row>
    <row r="759" spans="1:13" ht="24">
      <c r="A759" s="153"/>
      <c r="B759" s="153"/>
      <c r="C759" s="153"/>
      <c r="D759" s="156"/>
      <c r="E759" s="57" t="s">
        <v>438</v>
      </c>
      <c r="F759" s="57" t="s">
        <v>422</v>
      </c>
      <c r="G759" s="57">
        <v>57391</v>
      </c>
      <c r="H759" s="58">
        <v>4870</v>
      </c>
      <c r="I759" s="59">
        <v>2610</v>
      </c>
      <c r="J759" s="152"/>
      <c r="K759" s="151"/>
      <c r="L759" s="152"/>
      <c r="M759" s="151"/>
    </row>
    <row r="760" spans="1:13">
      <c r="A760" s="153"/>
      <c r="B760" s="153"/>
      <c r="C760" s="153"/>
      <c r="D760" s="156"/>
      <c r="E760" s="57" t="s">
        <v>455</v>
      </c>
      <c r="F760" s="57" t="s">
        <v>448</v>
      </c>
      <c r="G760" s="57">
        <v>264241</v>
      </c>
      <c r="H760" s="58">
        <v>4700</v>
      </c>
      <c r="I760" s="59">
        <v>1320</v>
      </c>
      <c r="J760" s="152"/>
      <c r="K760" s="151"/>
      <c r="L760" s="152"/>
      <c r="M760" s="151"/>
    </row>
    <row r="761" spans="1:13">
      <c r="A761" s="153"/>
      <c r="B761" s="153"/>
      <c r="C761" s="153"/>
      <c r="D761" s="156"/>
      <c r="E761" s="57" t="s">
        <v>428</v>
      </c>
      <c r="F761" s="57" t="s">
        <v>422</v>
      </c>
      <c r="G761" s="57">
        <v>262406</v>
      </c>
      <c r="H761" s="58">
        <v>450</v>
      </c>
      <c r="I761" s="59">
        <v>440</v>
      </c>
      <c r="J761" s="152"/>
      <c r="K761" s="151"/>
      <c r="L761" s="152"/>
      <c r="M761" s="151"/>
    </row>
    <row r="762" spans="1:13">
      <c r="A762" s="153">
        <v>28</v>
      </c>
      <c r="B762" s="153" t="s">
        <v>454</v>
      </c>
      <c r="C762" s="153" t="s">
        <v>420</v>
      </c>
      <c r="D762" s="131" t="s">
        <v>1157</v>
      </c>
      <c r="E762" s="57" t="s">
        <v>430</v>
      </c>
      <c r="F762" s="57" t="s">
        <v>431</v>
      </c>
      <c r="G762" s="57">
        <v>262457</v>
      </c>
      <c r="H762" s="58">
        <v>4920</v>
      </c>
      <c r="I762" s="59">
        <v>1270</v>
      </c>
      <c r="J762" s="152">
        <v>400</v>
      </c>
      <c r="K762" s="151">
        <v>100</v>
      </c>
      <c r="L762" s="152">
        <v>10200</v>
      </c>
      <c r="M762" s="151">
        <f>I762+I763+I764+I765+I766*2+K762</f>
        <v>10180</v>
      </c>
    </row>
    <row r="763" spans="1:13">
      <c r="A763" s="153"/>
      <c r="B763" s="153"/>
      <c r="C763" s="153"/>
      <c r="D763" s="156"/>
      <c r="E763" s="57" t="s">
        <v>423</v>
      </c>
      <c r="F763" s="57" t="s">
        <v>424</v>
      </c>
      <c r="G763" s="57">
        <v>262454</v>
      </c>
      <c r="H763" s="58">
        <v>4000</v>
      </c>
      <c r="I763" s="60">
        <v>4000</v>
      </c>
      <c r="J763" s="152"/>
      <c r="K763" s="151"/>
      <c r="L763" s="152"/>
      <c r="M763" s="151"/>
    </row>
    <row r="764" spans="1:13" ht="24">
      <c r="A764" s="153"/>
      <c r="B764" s="153"/>
      <c r="C764" s="153"/>
      <c r="D764" s="156"/>
      <c r="E764" s="57" t="s">
        <v>438</v>
      </c>
      <c r="F764" s="57" t="s">
        <v>422</v>
      </c>
      <c r="G764" s="57">
        <v>57391</v>
      </c>
      <c r="H764" s="58">
        <v>4870</v>
      </c>
      <c r="I764" s="59">
        <v>2610</v>
      </c>
      <c r="J764" s="152"/>
      <c r="K764" s="151"/>
      <c r="L764" s="152"/>
      <c r="M764" s="151"/>
    </row>
    <row r="765" spans="1:13">
      <c r="A765" s="153"/>
      <c r="B765" s="153"/>
      <c r="C765" s="153"/>
      <c r="D765" s="156"/>
      <c r="E765" s="57" t="s">
        <v>455</v>
      </c>
      <c r="F765" s="57" t="s">
        <v>448</v>
      </c>
      <c r="G765" s="57">
        <v>264241</v>
      </c>
      <c r="H765" s="58">
        <v>4700</v>
      </c>
      <c r="I765" s="59">
        <v>1320</v>
      </c>
      <c r="J765" s="152"/>
      <c r="K765" s="151"/>
      <c r="L765" s="152"/>
      <c r="M765" s="151"/>
    </row>
    <row r="766" spans="1:13">
      <c r="A766" s="153"/>
      <c r="B766" s="153"/>
      <c r="C766" s="153"/>
      <c r="D766" s="156"/>
      <c r="E766" s="57" t="s">
        <v>428</v>
      </c>
      <c r="F766" s="57" t="s">
        <v>422</v>
      </c>
      <c r="G766" s="57">
        <v>262406</v>
      </c>
      <c r="H766" s="58">
        <v>450</v>
      </c>
      <c r="I766" s="59">
        <v>440</v>
      </c>
      <c r="J766" s="152"/>
      <c r="K766" s="151"/>
      <c r="L766" s="152"/>
      <c r="M766" s="151"/>
    </row>
    <row r="767" spans="1:13">
      <c r="A767" s="153">
        <v>29</v>
      </c>
      <c r="B767" s="153" t="s">
        <v>454</v>
      </c>
      <c r="C767" s="153" t="s">
        <v>420</v>
      </c>
      <c r="D767" s="131" t="s">
        <v>1158</v>
      </c>
      <c r="E767" s="57" t="s">
        <v>433</v>
      </c>
      <c r="F767" s="57" t="s">
        <v>431</v>
      </c>
      <c r="G767" s="57">
        <v>262458</v>
      </c>
      <c r="H767" s="58">
        <v>4920</v>
      </c>
      <c r="I767" s="59">
        <v>1270</v>
      </c>
      <c r="J767" s="152">
        <v>400</v>
      </c>
      <c r="K767" s="151">
        <v>100</v>
      </c>
      <c r="L767" s="152">
        <v>10200</v>
      </c>
      <c r="M767" s="151">
        <f>I767+I768+I769+I770+I771*2+K767</f>
        <v>10180</v>
      </c>
    </row>
    <row r="768" spans="1:13">
      <c r="A768" s="153"/>
      <c r="B768" s="153"/>
      <c r="C768" s="153"/>
      <c r="D768" s="156"/>
      <c r="E768" s="57" t="s">
        <v>423</v>
      </c>
      <c r="F768" s="57" t="s">
        <v>424</v>
      </c>
      <c r="G768" s="57">
        <v>262454</v>
      </c>
      <c r="H768" s="58">
        <v>4000</v>
      </c>
      <c r="I768" s="60">
        <v>4000</v>
      </c>
      <c r="J768" s="152"/>
      <c r="K768" s="151"/>
      <c r="L768" s="152"/>
      <c r="M768" s="151"/>
    </row>
    <row r="769" spans="1:13" ht="24">
      <c r="A769" s="153"/>
      <c r="B769" s="153"/>
      <c r="C769" s="153"/>
      <c r="D769" s="156"/>
      <c r="E769" s="57" t="s">
        <v>438</v>
      </c>
      <c r="F769" s="57" t="s">
        <v>422</v>
      </c>
      <c r="G769" s="57">
        <v>57391</v>
      </c>
      <c r="H769" s="58">
        <v>4870</v>
      </c>
      <c r="I769" s="59">
        <v>2610</v>
      </c>
      <c r="J769" s="152"/>
      <c r="K769" s="151"/>
      <c r="L769" s="152"/>
      <c r="M769" s="151"/>
    </row>
    <row r="770" spans="1:13">
      <c r="A770" s="153"/>
      <c r="B770" s="153"/>
      <c r="C770" s="153"/>
      <c r="D770" s="156"/>
      <c r="E770" s="57" t="s">
        <v>455</v>
      </c>
      <c r="F770" s="57" t="s">
        <v>448</v>
      </c>
      <c r="G770" s="57">
        <v>264241</v>
      </c>
      <c r="H770" s="58">
        <v>4700</v>
      </c>
      <c r="I770" s="59">
        <v>1320</v>
      </c>
      <c r="J770" s="152"/>
      <c r="K770" s="151"/>
      <c r="L770" s="152"/>
      <c r="M770" s="151"/>
    </row>
    <row r="771" spans="1:13">
      <c r="A771" s="153"/>
      <c r="B771" s="153"/>
      <c r="C771" s="153"/>
      <c r="D771" s="156"/>
      <c r="E771" s="57" t="s">
        <v>428</v>
      </c>
      <c r="F771" s="57" t="s">
        <v>422</v>
      </c>
      <c r="G771" s="57">
        <v>262406</v>
      </c>
      <c r="H771" s="58">
        <v>450</v>
      </c>
      <c r="I771" s="59">
        <v>440</v>
      </c>
      <c r="J771" s="152"/>
      <c r="K771" s="151"/>
      <c r="L771" s="152"/>
      <c r="M771" s="151"/>
    </row>
    <row r="772" spans="1:13" ht="24">
      <c r="A772" s="153">
        <v>30</v>
      </c>
      <c r="B772" s="153" t="s">
        <v>454</v>
      </c>
      <c r="C772" s="153" t="s">
        <v>420</v>
      </c>
      <c r="D772" s="131" t="s">
        <v>1159</v>
      </c>
      <c r="E772" s="57" t="s">
        <v>437</v>
      </c>
      <c r="F772" s="57" t="s">
        <v>422</v>
      </c>
      <c r="G772" s="57">
        <v>57218</v>
      </c>
      <c r="H772" s="58">
        <v>4920</v>
      </c>
      <c r="I772" s="59">
        <v>1270</v>
      </c>
      <c r="J772" s="152">
        <v>400</v>
      </c>
      <c r="K772" s="151">
        <v>100</v>
      </c>
      <c r="L772" s="152">
        <v>10200</v>
      </c>
      <c r="M772" s="151">
        <f>I772+I773+I774+I775+I776*2+K772</f>
        <v>7870</v>
      </c>
    </row>
    <row r="773" spans="1:13">
      <c r="A773" s="153"/>
      <c r="B773" s="153"/>
      <c r="C773" s="153"/>
      <c r="D773" s="156"/>
      <c r="E773" s="57" t="s">
        <v>423</v>
      </c>
      <c r="F773" s="57" t="s">
        <v>424</v>
      </c>
      <c r="G773" s="57">
        <v>262454</v>
      </c>
      <c r="H773" s="58">
        <v>4000</v>
      </c>
      <c r="I773" s="60">
        <v>4000</v>
      </c>
      <c r="J773" s="152"/>
      <c r="K773" s="151"/>
      <c r="L773" s="152"/>
      <c r="M773" s="151"/>
    </row>
    <row r="774" spans="1:13" ht="24">
      <c r="A774" s="153"/>
      <c r="B774" s="153"/>
      <c r="C774" s="153"/>
      <c r="D774" s="156"/>
      <c r="E774" s="57" t="s">
        <v>425</v>
      </c>
      <c r="F774" s="57" t="s">
        <v>422</v>
      </c>
      <c r="G774" s="57">
        <v>262411</v>
      </c>
      <c r="H774" s="58">
        <v>4870</v>
      </c>
      <c r="I774" s="59">
        <v>300</v>
      </c>
      <c r="J774" s="152"/>
      <c r="K774" s="151"/>
      <c r="L774" s="152"/>
      <c r="M774" s="151"/>
    </row>
    <row r="775" spans="1:13">
      <c r="A775" s="153"/>
      <c r="B775" s="153"/>
      <c r="C775" s="153"/>
      <c r="D775" s="156"/>
      <c r="E775" s="57" t="s">
        <v>455</v>
      </c>
      <c r="F775" s="57" t="s">
        <v>448</v>
      </c>
      <c r="G775" s="57">
        <v>264241</v>
      </c>
      <c r="H775" s="58">
        <v>4700</v>
      </c>
      <c r="I775" s="59">
        <v>1320</v>
      </c>
      <c r="J775" s="152"/>
      <c r="K775" s="151"/>
      <c r="L775" s="152"/>
      <c r="M775" s="151"/>
    </row>
    <row r="776" spans="1:13">
      <c r="A776" s="153"/>
      <c r="B776" s="153"/>
      <c r="C776" s="153"/>
      <c r="D776" s="156"/>
      <c r="E776" s="57" t="s">
        <v>428</v>
      </c>
      <c r="F776" s="57" t="s">
        <v>422</v>
      </c>
      <c r="G776" s="57">
        <v>262406</v>
      </c>
      <c r="H776" s="58">
        <v>450</v>
      </c>
      <c r="I776" s="59">
        <v>440</v>
      </c>
      <c r="J776" s="152"/>
      <c r="K776" s="151"/>
      <c r="L776" s="152"/>
      <c r="M776" s="151"/>
    </row>
    <row r="777" spans="1:13" ht="24">
      <c r="A777" s="153">
        <v>31</v>
      </c>
      <c r="B777" s="153" t="s">
        <v>454</v>
      </c>
      <c r="C777" s="153" t="s">
        <v>420</v>
      </c>
      <c r="D777" s="131" t="s">
        <v>1160</v>
      </c>
      <c r="E777" s="57" t="s">
        <v>437</v>
      </c>
      <c r="F777" s="57" t="s">
        <v>422</v>
      </c>
      <c r="G777" s="57">
        <v>57218</v>
      </c>
      <c r="H777" s="58">
        <v>4920</v>
      </c>
      <c r="I777" s="59">
        <v>1270</v>
      </c>
      <c r="J777" s="152">
        <v>400</v>
      </c>
      <c r="K777" s="151">
        <v>100</v>
      </c>
      <c r="L777" s="152">
        <v>10200</v>
      </c>
      <c r="M777" s="151">
        <f>I777+I778+I779+I780+I781*2+K777</f>
        <v>10180</v>
      </c>
    </row>
    <row r="778" spans="1:13">
      <c r="A778" s="153"/>
      <c r="B778" s="153"/>
      <c r="C778" s="153"/>
      <c r="D778" s="156"/>
      <c r="E778" s="57" t="s">
        <v>423</v>
      </c>
      <c r="F778" s="57" t="s">
        <v>424</v>
      </c>
      <c r="G778" s="57">
        <v>262454</v>
      </c>
      <c r="H778" s="58">
        <v>4000</v>
      </c>
      <c r="I778" s="60">
        <v>4000</v>
      </c>
      <c r="J778" s="152"/>
      <c r="K778" s="151"/>
      <c r="L778" s="152"/>
      <c r="M778" s="151"/>
    </row>
    <row r="779" spans="1:13" ht="24">
      <c r="A779" s="153"/>
      <c r="B779" s="153"/>
      <c r="C779" s="153"/>
      <c r="D779" s="156"/>
      <c r="E779" s="57" t="s">
        <v>438</v>
      </c>
      <c r="F779" s="57" t="s">
        <v>422</v>
      </c>
      <c r="G779" s="57">
        <v>57391</v>
      </c>
      <c r="H779" s="58">
        <v>4870</v>
      </c>
      <c r="I779" s="59">
        <v>2610</v>
      </c>
      <c r="J779" s="152"/>
      <c r="K779" s="151"/>
      <c r="L779" s="152"/>
      <c r="M779" s="151"/>
    </row>
    <row r="780" spans="1:13">
      <c r="A780" s="153"/>
      <c r="B780" s="153"/>
      <c r="C780" s="153"/>
      <c r="D780" s="156"/>
      <c r="E780" s="57" t="s">
        <v>455</v>
      </c>
      <c r="F780" s="57" t="s">
        <v>448</v>
      </c>
      <c r="G780" s="57">
        <v>264241</v>
      </c>
      <c r="H780" s="58">
        <v>4700</v>
      </c>
      <c r="I780" s="59">
        <v>1320</v>
      </c>
      <c r="J780" s="152"/>
      <c r="K780" s="151"/>
      <c r="L780" s="152"/>
      <c r="M780" s="151"/>
    </row>
    <row r="781" spans="1:13">
      <c r="A781" s="153"/>
      <c r="B781" s="153"/>
      <c r="C781" s="153"/>
      <c r="D781" s="156"/>
      <c r="E781" s="57" t="s">
        <v>428</v>
      </c>
      <c r="F781" s="57" t="s">
        <v>422</v>
      </c>
      <c r="G781" s="57">
        <v>262406</v>
      </c>
      <c r="H781" s="58">
        <v>450</v>
      </c>
      <c r="I781" s="59">
        <v>440</v>
      </c>
      <c r="J781" s="152"/>
      <c r="K781" s="151"/>
      <c r="L781" s="152"/>
      <c r="M781" s="151"/>
    </row>
    <row r="782" spans="1:13" ht="24">
      <c r="A782" s="153">
        <v>32</v>
      </c>
      <c r="B782" s="153" t="s">
        <v>454</v>
      </c>
      <c r="C782" s="153" t="s">
        <v>420</v>
      </c>
      <c r="D782" s="131" t="s">
        <v>1161</v>
      </c>
      <c r="E782" s="57" t="s">
        <v>437</v>
      </c>
      <c r="F782" s="57" t="s">
        <v>422</v>
      </c>
      <c r="G782" s="57">
        <v>57218</v>
      </c>
      <c r="H782" s="58">
        <v>4920</v>
      </c>
      <c r="I782" s="59">
        <v>1270</v>
      </c>
      <c r="J782" s="152">
        <v>400</v>
      </c>
      <c r="K782" s="151">
        <v>100</v>
      </c>
      <c r="L782" s="152">
        <v>10200</v>
      </c>
      <c r="M782" s="151">
        <f>I782+I783+I784+I785+I786*2+K782</f>
        <v>6850</v>
      </c>
    </row>
    <row r="783" spans="1:13">
      <c r="A783" s="153"/>
      <c r="B783" s="153"/>
      <c r="C783" s="153"/>
      <c r="D783" s="156"/>
      <c r="E783" s="57" t="s">
        <v>423</v>
      </c>
      <c r="F783" s="57" t="s">
        <v>424</v>
      </c>
      <c r="G783" s="57">
        <v>262454</v>
      </c>
      <c r="H783" s="58">
        <v>4000</v>
      </c>
      <c r="I783" s="60">
        <v>4000</v>
      </c>
      <c r="J783" s="152"/>
      <c r="K783" s="151"/>
      <c r="L783" s="152"/>
      <c r="M783" s="151"/>
    </row>
    <row r="784" spans="1:13" ht="24">
      <c r="A784" s="153"/>
      <c r="B784" s="153"/>
      <c r="C784" s="153"/>
      <c r="D784" s="156"/>
      <c r="E784" s="57" t="s">
        <v>425</v>
      </c>
      <c r="F784" s="57" t="s">
        <v>422</v>
      </c>
      <c r="G784" s="57">
        <v>262411</v>
      </c>
      <c r="H784" s="58">
        <v>4870</v>
      </c>
      <c r="I784" s="59">
        <v>300</v>
      </c>
      <c r="J784" s="152"/>
      <c r="K784" s="151"/>
      <c r="L784" s="152"/>
      <c r="M784" s="151"/>
    </row>
    <row r="785" spans="1:13">
      <c r="A785" s="153"/>
      <c r="B785" s="153"/>
      <c r="C785" s="153"/>
      <c r="D785" s="156"/>
      <c r="E785" s="57" t="s">
        <v>463</v>
      </c>
      <c r="F785" s="57" t="s">
        <v>422</v>
      </c>
      <c r="G785" s="57">
        <v>262429</v>
      </c>
      <c r="H785" s="58">
        <v>4700</v>
      </c>
      <c r="I785" s="59">
        <v>300</v>
      </c>
      <c r="J785" s="152"/>
      <c r="K785" s="151"/>
      <c r="L785" s="152"/>
      <c r="M785" s="151"/>
    </row>
    <row r="786" spans="1:13">
      <c r="A786" s="153"/>
      <c r="B786" s="153"/>
      <c r="C786" s="153"/>
      <c r="D786" s="156"/>
      <c r="E786" s="57" t="s">
        <v>428</v>
      </c>
      <c r="F786" s="57" t="s">
        <v>422</v>
      </c>
      <c r="G786" s="57">
        <v>262406</v>
      </c>
      <c r="H786" s="58">
        <v>450</v>
      </c>
      <c r="I786" s="59">
        <v>440</v>
      </c>
      <c r="J786" s="152"/>
      <c r="K786" s="151"/>
      <c r="L786" s="152"/>
      <c r="M786" s="151"/>
    </row>
    <row r="787" spans="1:13" ht="24">
      <c r="A787" s="153">
        <v>33</v>
      </c>
      <c r="B787" s="153" t="s">
        <v>454</v>
      </c>
      <c r="C787" s="153" t="s">
        <v>420</v>
      </c>
      <c r="D787" s="131" t="s">
        <v>1162</v>
      </c>
      <c r="E787" s="57" t="s">
        <v>437</v>
      </c>
      <c r="F787" s="57" t="s">
        <v>422</v>
      </c>
      <c r="G787" s="57">
        <v>57218</v>
      </c>
      <c r="H787" s="58">
        <v>4920</v>
      </c>
      <c r="I787" s="59">
        <v>1270</v>
      </c>
      <c r="J787" s="152">
        <v>400</v>
      </c>
      <c r="K787" s="151">
        <v>100</v>
      </c>
      <c r="L787" s="152">
        <v>10200</v>
      </c>
      <c r="M787" s="151">
        <f>I787+I788+I789+I790+I791*2+K787</f>
        <v>9160</v>
      </c>
    </row>
    <row r="788" spans="1:13">
      <c r="A788" s="153"/>
      <c r="B788" s="153"/>
      <c r="C788" s="153"/>
      <c r="D788" s="156"/>
      <c r="E788" s="57" t="s">
        <v>423</v>
      </c>
      <c r="F788" s="57" t="s">
        <v>424</v>
      </c>
      <c r="G788" s="57">
        <v>262454</v>
      </c>
      <c r="H788" s="58">
        <v>4000</v>
      </c>
      <c r="I788" s="60">
        <v>4000</v>
      </c>
      <c r="J788" s="152"/>
      <c r="K788" s="151"/>
      <c r="L788" s="152"/>
      <c r="M788" s="151"/>
    </row>
    <row r="789" spans="1:13" ht="24">
      <c r="A789" s="153"/>
      <c r="B789" s="153"/>
      <c r="C789" s="153"/>
      <c r="D789" s="156"/>
      <c r="E789" s="57" t="s">
        <v>438</v>
      </c>
      <c r="F789" s="57" t="s">
        <v>422</v>
      </c>
      <c r="G789" s="57">
        <v>57391</v>
      </c>
      <c r="H789" s="58">
        <v>4870</v>
      </c>
      <c r="I789" s="59">
        <v>2610</v>
      </c>
      <c r="J789" s="152"/>
      <c r="K789" s="151"/>
      <c r="L789" s="152"/>
      <c r="M789" s="151"/>
    </row>
    <row r="790" spans="1:13">
      <c r="A790" s="153"/>
      <c r="B790" s="153"/>
      <c r="C790" s="153"/>
      <c r="D790" s="156"/>
      <c r="E790" s="57" t="s">
        <v>463</v>
      </c>
      <c r="F790" s="57" t="s">
        <v>422</v>
      </c>
      <c r="G790" s="57">
        <v>262429</v>
      </c>
      <c r="H790" s="58">
        <v>4700</v>
      </c>
      <c r="I790" s="59">
        <v>300</v>
      </c>
      <c r="J790" s="152"/>
      <c r="K790" s="151"/>
      <c r="L790" s="152"/>
      <c r="M790" s="151"/>
    </row>
    <row r="791" spans="1:13">
      <c r="A791" s="153"/>
      <c r="B791" s="153"/>
      <c r="C791" s="153"/>
      <c r="D791" s="156"/>
      <c r="E791" s="57" t="s">
        <v>428</v>
      </c>
      <c r="F791" s="57" t="s">
        <v>422</v>
      </c>
      <c r="G791" s="57">
        <v>262406</v>
      </c>
      <c r="H791" s="58">
        <v>450</v>
      </c>
      <c r="I791" s="59">
        <v>440</v>
      </c>
      <c r="J791" s="152"/>
      <c r="K791" s="151"/>
      <c r="L791" s="152"/>
      <c r="M791" s="151"/>
    </row>
    <row r="792" spans="1:13" ht="24">
      <c r="A792" s="153">
        <v>34</v>
      </c>
      <c r="B792" s="153" t="s">
        <v>454</v>
      </c>
      <c r="C792" s="153" t="s">
        <v>420</v>
      </c>
      <c r="D792" s="131" t="s">
        <v>1163</v>
      </c>
      <c r="E792" s="57" t="s">
        <v>437</v>
      </c>
      <c r="F792" s="57" t="s">
        <v>422</v>
      </c>
      <c r="G792" s="57">
        <v>57218</v>
      </c>
      <c r="H792" s="58">
        <v>4920</v>
      </c>
      <c r="I792" s="59">
        <v>1270</v>
      </c>
      <c r="J792" s="152">
        <v>400</v>
      </c>
      <c r="K792" s="151">
        <v>100</v>
      </c>
      <c r="L792" s="152">
        <v>10200</v>
      </c>
      <c r="M792" s="151">
        <f>I792+I793+I794+I795+I796*2+K792</f>
        <v>9160</v>
      </c>
    </row>
    <row r="793" spans="1:13">
      <c r="A793" s="153"/>
      <c r="B793" s="153"/>
      <c r="C793" s="153"/>
      <c r="D793" s="156"/>
      <c r="E793" s="57" t="s">
        <v>423</v>
      </c>
      <c r="F793" s="57" t="s">
        <v>424</v>
      </c>
      <c r="G793" s="57">
        <v>262454</v>
      </c>
      <c r="H793" s="58">
        <v>4000</v>
      </c>
      <c r="I793" s="60">
        <v>4000</v>
      </c>
      <c r="J793" s="152"/>
      <c r="K793" s="151"/>
      <c r="L793" s="152"/>
      <c r="M793" s="151"/>
    </row>
    <row r="794" spans="1:13" ht="24">
      <c r="A794" s="153"/>
      <c r="B794" s="153"/>
      <c r="C794" s="153"/>
      <c r="D794" s="156"/>
      <c r="E794" s="57" t="s">
        <v>438</v>
      </c>
      <c r="F794" s="57" t="s">
        <v>422</v>
      </c>
      <c r="G794" s="57">
        <v>57391</v>
      </c>
      <c r="H794" s="58">
        <v>4870</v>
      </c>
      <c r="I794" s="59">
        <v>2610</v>
      </c>
      <c r="J794" s="152"/>
      <c r="K794" s="151"/>
      <c r="L794" s="152"/>
      <c r="M794" s="151"/>
    </row>
    <row r="795" spans="1:13">
      <c r="A795" s="153"/>
      <c r="B795" s="153"/>
      <c r="C795" s="153"/>
      <c r="D795" s="156"/>
      <c r="E795" s="57" t="s">
        <v>457</v>
      </c>
      <c r="F795" s="57" t="s">
        <v>422</v>
      </c>
      <c r="G795" s="57">
        <v>410540</v>
      </c>
      <c r="H795" s="58">
        <v>4700</v>
      </c>
      <c r="I795" s="59">
        <v>300</v>
      </c>
      <c r="J795" s="152"/>
      <c r="K795" s="151"/>
      <c r="L795" s="152"/>
      <c r="M795" s="151"/>
    </row>
    <row r="796" spans="1:13">
      <c r="A796" s="153"/>
      <c r="B796" s="153"/>
      <c r="C796" s="153"/>
      <c r="D796" s="156"/>
      <c r="E796" s="57" t="s">
        <v>428</v>
      </c>
      <c r="F796" s="57" t="s">
        <v>422</v>
      </c>
      <c r="G796" s="57">
        <v>262406</v>
      </c>
      <c r="H796" s="58">
        <v>450</v>
      </c>
      <c r="I796" s="59">
        <v>440</v>
      </c>
      <c r="J796" s="152"/>
      <c r="K796" s="151"/>
      <c r="L796" s="152"/>
      <c r="M796" s="151"/>
    </row>
    <row r="797" spans="1:13" ht="24">
      <c r="A797" s="153">
        <v>35</v>
      </c>
      <c r="B797" s="153" t="s">
        <v>454</v>
      </c>
      <c r="C797" s="153" t="s">
        <v>420</v>
      </c>
      <c r="D797" s="131" t="s">
        <v>1164</v>
      </c>
      <c r="E797" s="57" t="s">
        <v>437</v>
      </c>
      <c r="F797" s="57" t="s">
        <v>422</v>
      </c>
      <c r="G797" s="57">
        <v>57218</v>
      </c>
      <c r="H797" s="58">
        <v>4920</v>
      </c>
      <c r="I797" s="59">
        <v>1270</v>
      </c>
      <c r="J797" s="152">
        <v>400</v>
      </c>
      <c r="K797" s="151">
        <v>100</v>
      </c>
      <c r="L797" s="152">
        <v>10200</v>
      </c>
      <c r="M797" s="151">
        <f>I797+I798+I799+I800+I801*2+K797</f>
        <v>6850</v>
      </c>
    </row>
    <row r="798" spans="1:13">
      <c r="A798" s="153"/>
      <c r="B798" s="153"/>
      <c r="C798" s="153"/>
      <c r="D798" s="156"/>
      <c r="E798" s="57" t="s">
        <v>423</v>
      </c>
      <c r="F798" s="57" t="s">
        <v>424</v>
      </c>
      <c r="G798" s="57">
        <v>262454</v>
      </c>
      <c r="H798" s="58">
        <v>4000</v>
      </c>
      <c r="I798" s="60">
        <v>4000</v>
      </c>
      <c r="J798" s="152"/>
      <c r="K798" s="151"/>
      <c r="L798" s="152"/>
      <c r="M798" s="151"/>
    </row>
    <row r="799" spans="1:13" ht="24">
      <c r="A799" s="153"/>
      <c r="B799" s="153"/>
      <c r="C799" s="153"/>
      <c r="D799" s="156"/>
      <c r="E799" s="57" t="s">
        <v>425</v>
      </c>
      <c r="F799" s="57" t="s">
        <v>422</v>
      </c>
      <c r="G799" s="57">
        <v>262411</v>
      </c>
      <c r="H799" s="58">
        <v>4870</v>
      </c>
      <c r="I799" s="59">
        <v>300</v>
      </c>
      <c r="J799" s="152"/>
      <c r="K799" s="151"/>
      <c r="L799" s="152"/>
      <c r="M799" s="151"/>
    </row>
    <row r="800" spans="1:13">
      <c r="A800" s="153"/>
      <c r="B800" s="153"/>
      <c r="C800" s="153"/>
      <c r="D800" s="156"/>
      <c r="E800" s="57" t="s">
        <v>457</v>
      </c>
      <c r="F800" s="57" t="s">
        <v>422</v>
      </c>
      <c r="G800" s="57">
        <v>410540</v>
      </c>
      <c r="H800" s="58">
        <v>4700</v>
      </c>
      <c r="I800" s="59">
        <v>300</v>
      </c>
      <c r="J800" s="152"/>
      <c r="K800" s="151"/>
      <c r="L800" s="152"/>
      <c r="M800" s="151"/>
    </row>
    <row r="801" spans="1:13">
      <c r="A801" s="153"/>
      <c r="B801" s="153"/>
      <c r="C801" s="153"/>
      <c r="D801" s="156"/>
      <c r="E801" s="57" t="s">
        <v>428</v>
      </c>
      <c r="F801" s="57" t="s">
        <v>422</v>
      </c>
      <c r="G801" s="57">
        <v>262406</v>
      </c>
      <c r="H801" s="58">
        <v>450</v>
      </c>
      <c r="I801" s="59">
        <v>440</v>
      </c>
      <c r="J801" s="152"/>
      <c r="K801" s="151"/>
      <c r="L801" s="152"/>
      <c r="M801" s="151"/>
    </row>
    <row r="802" spans="1:13" ht="24">
      <c r="A802" s="153">
        <v>36</v>
      </c>
      <c r="B802" s="153" t="s">
        <v>454</v>
      </c>
      <c r="C802" s="153" t="s">
        <v>420</v>
      </c>
      <c r="D802" s="131" t="s">
        <v>1165</v>
      </c>
      <c r="E802" s="57" t="s">
        <v>421</v>
      </c>
      <c r="F802" s="57" t="s">
        <v>422</v>
      </c>
      <c r="G802" s="57">
        <v>262414</v>
      </c>
      <c r="H802" s="58">
        <v>4920</v>
      </c>
      <c r="I802" s="59">
        <v>1270</v>
      </c>
      <c r="J802" s="152">
        <v>400</v>
      </c>
      <c r="K802" s="151">
        <v>100</v>
      </c>
      <c r="L802" s="152">
        <v>10200</v>
      </c>
      <c r="M802" s="151">
        <f>I802+I803+I804+I805+I806*2+K802</f>
        <v>6850</v>
      </c>
    </row>
    <row r="803" spans="1:13">
      <c r="A803" s="153"/>
      <c r="B803" s="153"/>
      <c r="C803" s="153"/>
      <c r="D803" s="156"/>
      <c r="E803" s="57" t="s">
        <v>423</v>
      </c>
      <c r="F803" s="57" t="s">
        <v>424</v>
      </c>
      <c r="G803" s="57">
        <v>262454</v>
      </c>
      <c r="H803" s="58">
        <v>4000</v>
      </c>
      <c r="I803" s="60">
        <v>4000</v>
      </c>
      <c r="J803" s="152"/>
      <c r="K803" s="151"/>
      <c r="L803" s="152"/>
      <c r="M803" s="151"/>
    </row>
    <row r="804" spans="1:13" ht="24">
      <c r="A804" s="153"/>
      <c r="B804" s="153"/>
      <c r="C804" s="153"/>
      <c r="D804" s="156"/>
      <c r="E804" s="57" t="s">
        <v>425</v>
      </c>
      <c r="F804" s="57" t="s">
        <v>422</v>
      </c>
      <c r="G804" s="57">
        <v>262411</v>
      </c>
      <c r="H804" s="58">
        <v>4870</v>
      </c>
      <c r="I804" s="59">
        <v>300</v>
      </c>
      <c r="J804" s="152"/>
      <c r="K804" s="151"/>
      <c r="L804" s="152"/>
      <c r="M804" s="151"/>
    </row>
    <row r="805" spans="1:13">
      <c r="A805" s="153"/>
      <c r="B805" s="153"/>
      <c r="C805" s="153"/>
      <c r="D805" s="156"/>
      <c r="E805" s="57" t="s">
        <v>457</v>
      </c>
      <c r="F805" s="57" t="s">
        <v>422</v>
      </c>
      <c r="G805" s="57">
        <v>410540</v>
      </c>
      <c r="H805" s="58">
        <v>4700</v>
      </c>
      <c r="I805" s="59">
        <v>300</v>
      </c>
      <c r="J805" s="152"/>
      <c r="K805" s="151"/>
      <c r="L805" s="152"/>
      <c r="M805" s="151"/>
    </row>
    <row r="806" spans="1:13">
      <c r="A806" s="153"/>
      <c r="B806" s="153"/>
      <c r="C806" s="153"/>
      <c r="D806" s="156"/>
      <c r="E806" s="57" t="s">
        <v>428</v>
      </c>
      <c r="F806" s="57" t="s">
        <v>422</v>
      </c>
      <c r="G806" s="57">
        <v>262406</v>
      </c>
      <c r="H806" s="58">
        <v>450</v>
      </c>
      <c r="I806" s="59">
        <v>440</v>
      </c>
      <c r="J806" s="152"/>
      <c r="K806" s="151"/>
      <c r="L806" s="152"/>
      <c r="M806" s="151"/>
    </row>
    <row r="807" spans="1:13" ht="24">
      <c r="A807" s="153">
        <v>37</v>
      </c>
      <c r="B807" s="153" t="s">
        <v>454</v>
      </c>
      <c r="C807" s="153" t="s">
        <v>420</v>
      </c>
      <c r="D807" s="131" t="s">
        <v>1166</v>
      </c>
      <c r="E807" s="57" t="s">
        <v>421</v>
      </c>
      <c r="F807" s="57" t="s">
        <v>422</v>
      </c>
      <c r="G807" s="57">
        <v>262414</v>
      </c>
      <c r="H807" s="58">
        <v>4920</v>
      </c>
      <c r="I807" s="59">
        <v>1270</v>
      </c>
      <c r="J807" s="152">
        <v>400</v>
      </c>
      <c r="K807" s="151">
        <v>100</v>
      </c>
      <c r="L807" s="152">
        <v>10200</v>
      </c>
      <c r="M807" s="151">
        <f>I807+I808+I809+I810+I811*2+K807</f>
        <v>9160</v>
      </c>
    </row>
    <row r="808" spans="1:13">
      <c r="A808" s="153"/>
      <c r="B808" s="153"/>
      <c r="C808" s="153"/>
      <c r="D808" s="156"/>
      <c r="E808" s="57" t="s">
        <v>423</v>
      </c>
      <c r="F808" s="57" t="s">
        <v>424</v>
      </c>
      <c r="G808" s="57">
        <v>262454</v>
      </c>
      <c r="H808" s="58">
        <v>4000</v>
      </c>
      <c r="I808" s="60">
        <v>4000</v>
      </c>
      <c r="J808" s="152"/>
      <c r="K808" s="151"/>
      <c r="L808" s="152"/>
      <c r="M808" s="151"/>
    </row>
    <row r="809" spans="1:13" ht="24">
      <c r="A809" s="153"/>
      <c r="B809" s="153"/>
      <c r="C809" s="153"/>
      <c r="D809" s="156"/>
      <c r="E809" s="57" t="s">
        <v>438</v>
      </c>
      <c r="F809" s="57" t="s">
        <v>422</v>
      </c>
      <c r="G809" s="57">
        <v>57391</v>
      </c>
      <c r="H809" s="58">
        <v>4870</v>
      </c>
      <c r="I809" s="59">
        <v>2610</v>
      </c>
      <c r="J809" s="152"/>
      <c r="K809" s="151"/>
      <c r="L809" s="152"/>
      <c r="M809" s="151"/>
    </row>
    <row r="810" spans="1:13">
      <c r="A810" s="153"/>
      <c r="B810" s="153"/>
      <c r="C810" s="153"/>
      <c r="D810" s="156"/>
      <c r="E810" s="57" t="s">
        <v>457</v>
      </c>
      <c r="F810" s="57" t="s">
        <v>422</v>
      </c>
      <c r="G810" s="57">
        <v>410540</v>
      </c>
      <c r="H810" s="58">
        <v>4700</v>
      </c>
      <c r="I810" s="59">
        <v>300</v>
      </c>
      <c r="J810" s="152"/>
      <c r="K810" s="151"/>
      <c r="L810" s="152"/>
      <c r="M810" s="151"/>
    </row>
    <row r="811" spans="1:13">
      <c r="A811" s="153"/>
      <c r="B811" s="153"/>
      <c r="C811" s="153"/>
      <c r="D811" s="156"/>
      <c r="E811" s="57" t="s">
        <v>428</v>
      </c>
      <c r="F811" s="57" t="s">
        <v>422</v>
      </c>
      <c r="G811" s="57">
        <v>262406</v>
      </c>
      <c r="H811" s="58">
        <v>450</v>
      </c>
      <c r="I811" s="59">
        <v>440</v>
      </c>
      <c r="J811" s="152"/>
      <c r="K811" s="151"/>
      <c r="L811" s="152"/>
      <c r="M811" s="151"/>
    </row>
    <row r="812" spans="1:13" ht="24">
      <c r="A812" s="153">
        <v>38</v>
      </c>
      <c r="B812" s="153" t="s">
        <v>454</v>
      </c>
      <c r="C812" s="153" t="s">
        <v>420</v>
      </c>
      <c r="D812" s="131" t="s">
        <v>1167</v>
      </c>
      <c r="E812" s="57" t="s">
        <v>421</v>
      </c>
      <c r="F812" s="57" t="s">
        <v>422</v>
      </c>
      <c r="G812" s="57">
        <v>262414</v>
      </c>
      <c r="H812" s="58">
        <v>4920</v>
      </c>
      <c r="I812" s="59">
        <v>1270</v>
      </c>
      <c r="J812" s="152">
        <v>400</v>
      </c>
      <c r="K812" s="151">
        <v>100</v>
      </c>
      <c r="L812" s="152">
        <v>10200</v>
      </c>
      <c r="M812" s="151">
        <f>I812+I813+I814+I815+I816*2+K812</f>
        <v>9160</v>
      </c>
    </row>
    <row r="813" spans="1:13">
      <c r="A813" s="153"/>
      <c r="B813" s="153"/>
      <c r="C813" s="153"/>
      <c r="D813" s="156"/>
      <c r="E813" s="57" t="s">
        <v>423</v>
      </c>
      <c r="F813" s="57" t="s">
        <v>424</v>
      </c>
      <c r="G813" s="57">
        <v>262454</v>
      </c>
      <c r="H813" s="58">
        <v>4000</v>
      </c>
      <c r="I813" s="60">
        <v>4000</v>
      </c>
      <c r="J813" s="152"/>
      <c r="K813" s="151"/>
      <c r="L813" s="152"/>
      <c r="M813" s="151"/>
    </row>
    <row r="814" spans="1:13" ht="24">
      <c r="A814" s="153"/>
      <c r="B814" s="153"/>
      <c r="C814" s="153"/>
      <c r="D814" s="156"/>
      <c r="E814" s="57" t="s">
        <v>438</v>
      </c>
      <c r="F814" s="57" t="s">
        <v>422</v>
      </c>
      <c r="G814" s="57">
        <v>57391</v>
      </c>
      <c r="H814" s="58">
        <v>4870</v>
      </c>
      <c r="I814" s="59">
        <v>2610</v>
      </c>
      <c r="J814" s="152"/>
      <c r="K814" s="151"/>
      <c r="L814" s="152"/>
      <c r="M814" s="151"/>
    </row>
    <row r="815" spans="1:13">
      <c r="A815" s="153"/>
      <c r="B815" s="153"/>
      <c r="C815" s="153"/>
      <c r="D815" s="156"/>
      <c r="E815" s="57" t="s">
        <v>463</v>
      </c>
      <c r="F815" s="57" t="s">
        <v>422</v>
      </c>
      <c r="G815" s="57">
        <v>262429</v>
      </c>
      <c r="H815" s="58">
        <v>4700</v>
      </c>
      <c r="I815" s="59">
        <v>300</v>
      </c>
      <c r="J815" s="152"/>
      <c r="K815" s="151"/>
      <c r="L815" s="152"/>
      <c r="M815" s="151"/>
    </row>
    <row r="816" spans="1:13">
      <c r="A816" s="153"/>
      <c r="B816" s="153"/>
      <c r="C816" s="153"/>
      <c r="D816" s="156"/>
      <c r="E816" s="57" t="s">
        <v>428</v>
      </c>
      <c r="F816" s="57" t="s">
        <v>422</v>
      </c>
      <c r="G816" s="57">
        <v>262406</v>
      </c>
      <c r="H816" s="58">
        <v>450</v>
      </c>
      <c r="I816" s="59">
        <v>440</v>
      </c>
      <c r="J816" s="152"/>
      <c r="K816" s="151"/>
      <c r="L816" s="152"/>
      <c r="M816" s="151"/>
    </row>
    <row r="817" spans="1:13" ht="24">
      <c r="A817" s="153">
        <v>39</v>
      </c>
      <c r="B817" s="153" t="s">
        <v>454</v>
      </c>
      <c r="C817" s="153" t="s">
        <v>420</v>
      </c>
      <c r="D817" s="131" t="s">
        <v>1168</v>
      </c>
      <c r="E817" s="57" t="s">
        <v>435</v>
      </c>
      <c r="F817" s="57" t="s">
        <v>422</v>
      </c>
      <c r="G817" s="57">
        <v>262421</v>
      </c>
      <c r="H817" s="58">
        <v>4920</v>
      </c>
      <c r="I817" s="59">
        <v>1270</v>
      </c>
      <c r="J817" s="152">
        <v>400</v>
      </c>
      <c r="K817" s="151">
        <v>100</v>
      </c>
      <c r="L817" s="152">
        <v>10200</v>
      </c>
      <c r="M817" s="151">
        <f>I817+I818+I819+I820+I821*2+K817</f>
        <v>7870</v>
      </c>
    </row>
    <row r="818" spans="1:13">
      <c r="A818" s="153"/>
      <c r="B818" s="153"/>
      <c r="C818" s="153"/>
      <c r="D818" s="156"/>
      <c r="E818" s="57" t="s">
        <v>423</v>
      </c>
      <c r="F818" s="57" t="s">
        <v>424</v>
      </c>
      <c r="G818" s="57">
        <v>262454</v>
      </c>
      <c r="H818" s="58">
        <v>4000</v>
      </c>
      <c r="I818" s="60">
        <v>4000</v>
      </c>
      <c r="J818" s="152"/>
      <c r="K818" s="151"/>
      <c r="L818" s="152"/>
      <c r="M818" s="151"/>
    </row>
    <row r="819" spans="1:13" ht="24">
      <c r="A819" s="153"/>
      <c r="B819" s="153"/>
      <c r="C819" s="153"/>
      <c r="D819" s="156"/>
      <c r="E819" s="57" t="s">
        <v>425</v>
      </c>
      <c r="F819" s="57" t="s">
        <v>422</v>
      </c>
      <c r="G819" s="57">
        <v>262411</v>
      </c>
      <c r="H819" s="58">
        <v>4870</v>
      </c>
      <c r="I819" s="59">
        <v>300</v>
      </c>
      <c r="J819" s="152"/>
      <c r="K819" s="151"/>
      <c r="L819" s="152"/>
      <c r="M819" s="151"/>
    </row>
    <row r="820" spans="1:13">
      <c r="A820" s="153"/>
      <c r="B820" s="153"/>
      <c r="C820" s="153"/>
      <c r="D820" s="156"/>
      <c r="E820" s="57" t="s">
        <v>455</v>
      </c>
      <c r="F820" s="57" t="s">
        <v>448</v>
      </c>
      <c r="G820" s="57">
        <v>264241</v>
      </c>
      <c r="H820" s="58">
        <v>4700</v>
      </c>
      <c r="I820" s="59">
        <v>1320</v>
      </c>
      <c r="J820" s="152"/>
      <c r="K820" s="151"/>
      <c r="L820" s="152"/>
      <c r="M820" s="151"/>
    </row>
    <row r="821" spans="1:13">
      <c r="A821" s="153"/>
      <c r="B821" s="153"/>
      <c r="C821" s="153"/>
      <c r="D821" s="156"/>
      <c r="E821" s="57" t="s">
        <v>428</v>
      </c>
      <c r="F821" s="57" t="s">
        <v>422</v>
      </c>
      <c r="G821" s="57">
        <v>262406</v>
      </c>
      <c r="H821" s="58">
        <v>450</v>
      </c>
      <c r="I821" s="59">
        <v>440</v>
      </c>
      <c r="J821" s="152"/>
      <c r="K821" s="151"/>
      <c r="L821" s="152"/>
      <c r="M821" s="151"/>
    </row>
    <row r="822" spans="1:13" ht="24">
      <c r="A822" s="153">
        <v>40</v>
      </c>
      <c r="B822" s="153" t="s">
        <v>454</v>
      </c>
      <c r="C822" s="153" t="s">
        <v>420</v>
      </c>
      <c r="D822" s="131" t="s">
        <v>1169</v>
      </c>
      <c r="E822" s="57" t="s">
        <v>435</v>
      </c>
      <c r="F822" s="57" t="s">
        <v>422</v>
      </c>
      <c r="G822" s="57">
        <v>262421</v>
      </c>
      <c r="H822" s="58">
        <v>4920</v>
      </c>
      <c r="I822" s="59">
        <v>1270</v>
      </c>
      <c r="J822" s="152">
        <v>400</v>
      </c>
      <c r="K822" s="151">
        <v>100</v>
      </c>
      <c r="L822" s="152">
        <v>10200</v>
      </c>
      <c r="M822" s="151">
        <f>I822+I823+I824+I825+I826*2+K822</f>
        <v>10180</v>
      </c>
    </row>
    <row r="823" spans="1:13">
      <c r="A823" s="153"/>
      <c r="B823" s="153"/>
      <c r="C823" s="153"/>
      <c r="D823" s="156"/>
      <c r="E823" s="57" t="s">
        <v>423</v>
      </c>
      <c r="F823" s="57" t="s">
        <v>424</v>
      </c>
      <c r="G823" s="57">
        <v>262454</v>
      </c>
      <c r="H823" s="58">
        <v>4000</v>
      </c>
      <c r="I823" s="60">
        <v>4000</v>
      </c>
      <c r="J823" s="152"/>
      <c r="K823" s="151"/>
      <c r="L823" s="152"/>
      <c r="M823" s="151"/>
    </row>
    <row r="824" spans="1:13" ht="24">
      <c r="A824" s="153"/>
      <c r="B824" s="153"/>
      <c r="C824" s="153"/>
      <c r="D824" s="156"/>
      <c r="E824" s="57" t="s">
        <v>438</v>
      </c>
      <c r="F824" s="57" t="s">
        <v>422</v>
      </c>
      <c r="G824" s="57">
        <v>57391</v>
      </c>
      <c r="H824" s="58">
        <v>4870</v>
      </c>
      <c r="I824" s="59">
        <v>2610</v>
      </c>
      <c r="J824" s="152"/>
      <c r="K824" s="151"/>
      <c r="L824" s="152"/>
      <c r="M824" s="151"/>
    </row>
    <row r="825" spans="1:13">
      <c r="A825" s="153"/>
      <c r="B825" s="153"/>
      <c r="C825" s="153"/>
      <c r="D825" s="156"/>
      <c r="E825" s="57" t="s">
        <v>455</v>
      </c>
      <c r="F825" s="57" t="s">
        <v>448</v>
      </c>
      <c r="G825" s="57">
        <v>264241</v>
      </c>
      <c r="H825" s="58">
        <v>4700</v>
      </c>
      <c r="I825" s="59">
        <v>1320</v>
      </c>
      <c r="J825" s="152"/>
      <c r="K825" s="151"/>
      <c r="L825" s="152"/>
      <c r="M825" s="151"/>
    </row>
    <row r="826" spans="1:13">
      <c r="A826" s="153"/>
      <c r="B826" s="153"/>
      <c r="C826" s="153"/>
      <c r="D826" s="156"/>
      <c r="E826" s="57" t="s">
        <v>428</v>
      </c>
      <c r="F826" s="57" t="s">
        <v>422</v>
      </c>
      <c r="G826" s="57">
        <v>262406</v>
      </c>
      <c r="H826" s="58">
        <v>450</v>
      </c>
      <c r="I826" s="59">
        <v>440</v>
      </c>
      <c r="J826" s="152"/>
      <c r="K826" s="151"/>
      <c r="L826" s="152"/>
      <c r="M826" s="151"/>
    </row>
    <row r="827" spans="1:13" ht="24">
      <c r="A827" s="153">
        <v>41</v>
      </c>
      <c r="B827" s="153" t="s">
        <v>454</v>
      </c>
      <c r="C827" s="153" t="s">
        <v>420</v>
      </c>
      <c r="D827" s="131" t="s">
        <v>1170</v>
      </c>
      <c r="E827" s="57" t="s">
        <v>435</v>
      </c>
      <c r="F827" s="57" t="s">
        <v>422</v>
      </c>
      <c r="G827" s="57">
        <v>262421</v>
      </c>
      <c r="H827" s="58">
        <v>4920</v>
      </c>
      <c r="I827" s="59">
        <v>1270</v>
      </c>
      <c r="J827" s="152">
        <v>400</v>
      </c>
      <c r="K827" s="151">
        <v>100</v>
      </c>
      <c r="L827" s="152">
        <v>10200</v>
      </c>
      <c r="M827" s="151">
        <f>I827+I828+I829+I830+I831*2+K827</f>
        <v>9160</v>
      </c>
    </row>
    <row r="828" spans="1:13">
      <c r="A828" s="153"/>
      <c r="B828" s="153"/>
      <c r="C828" s="153"/>
      <c r="D828" s="156"/>
      <c r="E828" s="57" t="s">
        <v>423</v>
      </c>
      <c r="F828" s="57" t="s">
        <v>424</v>
      </c>
      <c r="G828" s="57">
        <v>262454</v>
      </c>
      <c r="H828" s="58">
        <v>4000</v>
      </c>
      <c r="I828" s="60">
        <v>4000</v>
      </c>
      <c r="J828" s="152"/>
      <c r="K828" s="151"/>
      <c r="L828" s="152"/>
      <c r="M828" s="151"/>
    </row>
    <row r="829" spans="1:13" ht="24">
      <c r="A829" s="153"/>
      <c r="B829" s="153"/>
      <c r="C829" s="153"/>
      <c r="D829" s="156"/>
      <c r="E829" s="57" t="s">
        <v>438</v>
      </c>
      <c r="F829" s="57" t="s">
        <v>422</v>
      </c>
      <c r="G829" s="57">
        <v>57391</v>
      </c>
      <c r="H829" s="58">
        <v>4870</v>
      </c>
      <c r="I829" s="59">
        <v>2610</v>
      </c>
      <c r="J829" s="152"/>
      <c r="K829" s="151"/>
      <c r="L829" s="152"/>
      <c r="M829" s="151"/>
    </row>
    <row r="830" spans="1:13">
      <c r="A830" s="153"/>
      <c r="B830" s="153"/>
      <c r="C830" s="153"/>
      <c r="D830" s="156"/>
      <c r="E830" s="57" t="s">
        <v>463</v>
      </c>
      <c r="F830" s="57" t="s">
        <v>422</v>
      </c>
      <c r="G830" s="57">
        <v>262429</v>
      </c>
      <c r="H830" s="58">
        <v>4700</v>
      </c>
      <c r="I830" s="59">
        <v>300</v>
      </c>
      <c r="J830" s="152"/>
      <c r="K830" s="151"/>
      <c r="L830" s="152"/>
      <c r="M830" s="151"/>
    </row>
    <row r="831" spans="1:13">
      <c r="A831" s="153"/>
      <c r="B831" s="153"/>
      <c r="C831" s="153"/>
      <c r="D831" s="156"/>
      <c r="E831" s="57" t="s">
        <v>428</v>
      </c>
      <c r="F831" s="57" t="s">
        <v>422</v>
      </c>
      <c r="G831" s="57">
        <v>262406</v>
      </c>
      <c r="H831" s="58">
        <v>450</v>
      </c>
      <c r="I831" s="59">
        <v>440</v>
      </c>
      <c r="J831" s="152"/>
      <c r="K831" s="151"/>
      <c r="L831" s="152"/>
      <c r="M831" s="151"/>
    </row>
    <row r="832" spans="1:13" ht="24">
      <c r="A832" s="153">
        <v>42</v>
      </c>
      <c r="B832" s="153" t="s">
        <v>454</v>
      </c>
      <c r="C832" s="153" t="s">
        <v>420</v>
      </c>
      <c r="D832" s="131" t="s">
        <v>1171</v>
      </c>
      <c r="E832" s="57" t="s">
        <v>435</v>
      </c>
      <c r="F832" s="57" t="s">
        <v>422</v>
      </c>
      <c r="G832" s="57">
        <v>262421</v>
      </c>
      <c r="H832" s="58">
        <v>4920</v>
      </c>
      <c r="I832" s="59">
        <v>1270</v>
      </c>
      <c r="J832" s="152">
        <v>400</v>
      </c>
      <c r="K832" s="151">
        <v>100</v>
      </c>
      <c r="L832" s="152">
        <v>10200</v>
      </c>
      <c r="M832" s="151">
        <f>I832+I833+I834+I835+I836*2+K832</f>
        <v>9160</v>
      </c>
    </row>
    <row r="833" spans="1:13">
      <c r="A833" s="153"/>
      <c r="B833" s="153"/>
      <c r="C833" s="153"/>
      <c r="D833" s="156"/>
      <c r="E833" s="57" t="s">
        <v>423</v>
      </c>
      <c r="F833" s="57" t="s">
        <v>424</v>
      </c>
      <c r="G833" s="57">
        <v>262454</v>
      </c>
      <c r="H833" s="58">
        <v>4000</v>
      </c>
      <c r="I833" s="60">
        <v>4000</v>
      </c>
      <c r="J833" s="152"/>
      <c r="K833" s="151"/>
      <c r="L833" s="152"/>
      <c r="M833" s="151"/>
    </row>
    <row r="834" spans="1:13" ht="24">
      <c r="A834" s="153"/>
      <c r="B834" s="153"/>
      <c r="C834" s="153"/>
      <c r="D834" s="156"/>
      <c r="E834" s="57" t="s">
        <v>438</v>
      </c>
      <c r="F834" s="57" t="s">
        <v>422</v>
      </c>
      <c r="G834" s="57">
        <v>57391</v>
      </c>
      <c r="H834" s="58">
        <v>4870</v>
      </c>
      <c r="I834" s="59">
        <v>2610</v>
      </c>
      <c r="J834" s="152"/>
      <c r="K834" s="151"/>
      <c r="L834" s="152"/>
      <c r="M834" s="151"/>
    </row>
    <row r="835" spans="1:13">
      <c r="A835" s="153"/>
      <c r="B835" s="153"/>
      <c r="C835" s="153"/>
      <c r="D835" s="156"/>
      <c r="E835" s="57" t="s">
        <v>457</v>
      </c>
      <c r="F835" s="57" t="s">
        <v>422</v>
      </c>
      <c r="G835" s="57">
        <v>410540</v>
      </c>
      <c r="H835" s="58">
        <v>4700</v>
      </c>
      <c r="I835" s="59">
        <v>300</v>
      </c>
      <c r="J835" s="152"/>
      <c r="K835" s="151"/>
      <c r="L835" s="152"/>
      <c r="M835" s="151"/>
    </row>
    <row r="836" spans="1:13">
      <c r="A836" s="153"/>
      <c r="B836" s="153"/>
      <c r="C836" s="153"/>
      <c r="D836" s="156"/>
      <c r="E836" s="57" t="s">
        <v>428</v>
      </c>
      <c r="F836" s="57" t="s">
        <v>422</v>
      </c>
      <c r="G836" s="57">
        <v>262406</v>
      </c>
      <c r="H836" s="58">
        <v>450</v>
      </c>
      <c r="I836" s="59">
        <v>440</v>
      </c>
      <c r="J836" s="152"/>
      <c r="K836" s="151"/>
      <c r="L836" s="152"/>
      <c r="M836" s="151"/>
    </row>
    <row r="837" spans="1:13" ht="24">
      <c r="A837" s="153">
        <v>43</v>
      </c>
      <c r="B837" s="153" t="s">
        <v>454</v>
      </c>
      <c r="C837" s="153" t="s">
        <v>420</v>
      </c>
      <c r="D837" s="131" t="s">
        <v>1172</v>
      </c>
      <c r="E837" s="57" t="s">
        <v>435</v>
      </c>
      <c r="F837" s="57" t="s">
        <v>422</v>
      </c>
      <c r="G837" s="57">
        <v>262421</v>
      </c>
      <c r="H837" s="58">
        <v>4920</v>
      </c>
      <c r="I837" s="59">
        <v>1270</v>
      </c>
      <c r="J837" s="152">
        <v>400</v>
      </c>
      <c r="K837" s="151">
        <v>100</v>
      </c>
      <c r="L837" s="152">
        <v>10200</v>
      </c>
      <c r="M837" s="151">
        <f>I837+I838+I839+I840+I841*2+K837</f>
        <v>6850</v>
      </c>
    </row>
    <row r="838" spans="1:13">
      <c r="A838" s="153"/>
      <c r="B838" s="153"/>
      <c r="C838" s="153"/>
      <c r="D838" s="156"/>
      <c r="E838" s="57" t="s">
        <v>423</v>
      </c>
      <c r="F838" s="57" t="s">
        <v>424</v>
      </c>
      <c r="G838" s="57">
        <v>262454</v>
      </c>
      <c r="H838" s="58">
        <v>4000</v>
      </c>
      <c r="I838" s="60">
        <v>4000</v>
      </c>
      <c r="J838" s="152"/>
      <c r="K838" s="151"/>
      <c r="L838" s="152"/>
      <c r="M838" s="151"/>
    </row>
    <row r="839" spans="1:13" ht="24">
      <c r="A839" s="153"/>
      <c r="B839" s="153"/>
      <c r="C839" s="153"/>
      <c r="D839" s="156"/>
      <c r="E839" s="57" t="s">
        <v>425</v>
      </c>
      <c r="F839" s="57" t="s">
        <v>422</v>
      </c>
      <c r="G839" s="57">
        <v>262411</v>
      </c>
      <c r="H839" s="58">
        <v>4870</v>
      </c>
      <c r="I839" s="59">
        <v>300</v>
      </c>
      <c r="J839" s="152"/>
      <c r="K839" s="151"/>
      <c r="L839" s="152"/>
      <c r="M839" s="151"/>
    </row>
    <row r="840" spans="1:13">
      <c r="A840" s="153"/>
      <c r="B840" s="153"/>
      <c r="C840" s="153"/>
      <c r="D840" s="156"/>
      <c r="E840" s="57" t="s">
        <v>457</v>
      </c>
      <c r="F840" s="57" t="s">
        <v>422</v>
      </c>
      <c r="G840" s="57">
        <v>410540</v>
      </c>
      <c r="H840" s="58">
        <v>4700</v>
      </c>
      <c r="I840" s="59">
        <v>300</v>
      </c>
      <c r="J840" s="152"/>
      <c r="K840" s="151"/>
      <c r="L840" s="152"/>
      <c r="M840" s="151"/>
    </row>
    <row r="841" spans="1:13">
      <c r="A841" s="153"/>
      <c r="B841" s="153"/>
      <c r="C841" s="153"/>
      <c r="D841" s="156"/>
      <c r="E841" s="57" t="s">
        <v>428</v>
      </c>
      <c r="F841" s="57" t="s">
        <v>422</v>
      </c>
      <c r="G841" s="57">
        <v>262406</v>
      </c>
      <c r="H841" s="58">
        <v>450</v>
      </c>
      <c r="I841" s="59">
        <v>440</v>
      </c>
      <c r="J841" s="152"/>
      <c r="K841" s="151"/>
      <c r="L841" s="152"/>
      <c r="M841" s="151"/>
    </row>
    <row r="842" spans="1:13">
      <c r="A842" s="153">
        <v>44</v>
      </c>
      <c r="B842" s="153" t="s">
        <v>454</v>
      </c>
      <c r="C842" s="153" t="s">
        <v>420</v>
      </c>
      <c r="D842" s="131" t="s">
        <v>1173</v>
      </c>
      <c r="E842" s="57" t="s">
        <v>439</v>
      </c>
      <c r="F842" s="57" t="s">
        <v>440</v>
      </c>
      <c r="G842" s="57">
        <v>262455</v>
      </c>
      <c r="H842" s="58">
        <v>4920</v>
      </c>
      <c r="I842" s="59">
        <v>250</v>
      </c>
      <c r="J842" s="152">
        <v>400</v>
      </c>
      <c r="K842" s="151">
        <v>100</v>
      </c>
      <c r="L842" s="152">
        <v>10200</v>
      </c>
      <c r="M842" s="151">
        <f>I842+I843+I844+I845+I846*2+K842</f>
        <v>6850</v>
      </c>
    </row>
    <row r="843" spans="1:13">
      <c r="A843" s="153"/>
      <c r="B843" s="153"/>
      <c r="C843" s="153"/>
      <c r="D843" s="156"/>
      <c r="E843" s="57" t="s">
        <v>423</v>
      </c>
      <c r="F843" s="57" t="s">
        <v>424</v>
      </c>
      <c r="G843" s="57">
        <v>262454</v>
      </c>
      <c r="H843" s="58">
        <v>4000</v>
      </c>
      <c r="I843" s="60">
        <v>4000</v>
      </c>
      <c r="J843" s="152"/>
      <c r="K843" s="151"/>
      <c r="L843" s="152"/>
      <c r="M843" s="151"/>
    </row>
    <row r="844" spans="1:13" ht="24">
      <c r="A844" s="153"/>
      <c r="B844" s="153"/>
      <c r="C844" s="153"/>
      <c r="D844" s="156"/>
      <c r="E844" s="57" t="s">
        <v>425</v>
      </c>
      <c r="F844" s="57" t="s">
        <v>422</v>
      </c>
      <c r="G844" s="57">
        <v>262411</v>
      </c>
      <c r="H844" s="58">
        <v>4870</v>
      </c>
      <c r="I844" s="59">
        <v>300</v>
      </c>
      <c r="J844" s="152"/>
      <c r="K844" s="151"/>
      <c r="L844" s="152"/>
      <c r="M844" s="151"/>
    </row>
    <row r="845" spans="1:13">
      <c r="A845" s="153"/>
      <c r="B845" s="153"/>
      <c r="C845" s="153"/>
      <c r="D845" s="156"/>
      <c r="E845" s="57" t="s">
        <v>455</v>
      </c>
      <c r="F845" s="57" t="s">
        <v>448</v>
      </c>
      <c r="G845" s="57">
        <v>264241</v>
      </c>
      <c r="H845" s="58">
        <v>4700</v>
      </c>
      <c r="I845" s="59">
        <v>1320</v>
      </c>
      <c r="J845" s="152"/>
      <c r="K845" s="151"/>
      <c r="L845" s="152"/>
      <c r="M845" s="151"/>
    </row>
    <row r="846" spans="1:13">
      <c r="A846" s="153"/>
      <c r="B846" s="153"/>
      <c r="C846" s="153"/>
      <c r="D846" s="156"/>
      <c r="E846" s="57" t="s">
        <v>428</v>
      </c>
      <c r="F846" s="57" t="s">
        <v>422</v>
      </c>
      <c r="G846" s="57">
        <v>262406</v>
      </c>
      <c r="H846" s="58">
        <v>450</v>
      </c>
      <c r="I846" s="59">
        <v>440</v>
      </c>
      <c r="J846" s="152"/>
      <c r="K846" s="151"/>
      <c r="L846" s="152"/>
      <c r="M846" s="151"/>
    </row>
    <row r="847" spans="1:13">
      <c r="A847" s="153">
        <v>45</v>
      </c>
      <c r="B847" s="153" t="s">
        <v>454</v>
      </c>
      <c r="C847" s="153" t="s">
        <v>420</v>
      </c>
      <c r="D847" s="131" t="s">
        <v>1174</v>
      </c>
      <c r="E847" s="57" t="s">
        <v>439</v>
      </c>
      <c r="F847" s="57" t="s">
        <v>440</v>
      </c>
      <c r="G847" s="57">
        <v>262455</v>
      </c>
      <c r="H847" s="58">
        <v>4920</v>
      </c>
      <c r="I847" s="59">
        <v>250</v>
      </c>
      <c r="J847" s="152">
        <v>400</v>
      </c>
      <c r="K847" s="151">
        <v>100</v>
      </c>
      <c r="L847" s="152">
        <v>10200</v>
      </c>
      <c r="M847" s="151">
        <f>I847+I848+I849+I850+I851*2+K847</f>
        <v>9160</v>
      </c>
    </row>
    <row r="848" spans="1:13">
      <c r="A848" s="153"/>
      <c r="B848" s="153"/>
      <c r="C848" s="153"/>
      <c r="D848" s="156"/>
      <c r="E848" s="57" t="s">
        <v>423</v>
      </c>
      <c r="F848" s="57" t="s">
        <v>424</v>
      </c>
      <c r="G848" s="57">
        <v>262454</v>
      </c>
      <c r="H848" s="58">
        <v>4000</v>
      </c>
      <c r="I848" s="60">
        <v>4000</v>
      </c>
      <c r="J848" s="152"/>
      <c r="K848" s="151"/>
      <c r="L848" s="152"/>
      <c r="M848" s="151"/>
    </row>
    <row r="849" spans="1:13" ht="24">
      <c r="A849" s="153"/>
      <c r="B849" s="153"/>
      <c r="C849" s="153"/>
      <c r="D849" s="156"/>
      <c r="E849" s="57" t="s">
        <v>438</v>
      </c>
      <c r="F849" s="57" t="s">
        <v>422</v>
      </c>
      <c r="G849" s="57">
        <v>57391</v>
      </c>
      <c r="H849" s="58">
        <v>4870</v>
      </c>
      <c r="I849" s="59">
        <v>2610</v>
      </c>
      <c r="J849" s="152"/>
      <c r="K849" s="151"/>
      <c r="L849" s="152"/>
      <c r="M849" s="151"/>
    </row>
    <row r="850" spans="1:13">
      <c r="A850" s="153"/>
      <c r="B850" s="153"/>
      <c r="C850" s="153"/>
      <c r="D850" s="156"/>
      <c r="E850" s="57" t="s">
        <v>455</v>
      </c>
      <c r="F850" s="57" t="s">
        <v>448</v>
      </c>
      <c r="G850" s="57">
        <v>264241</v>
      </c>
      <c r="H850" s="58">
        <v>4700</v>
      </c>
      <c r="I850" s="59">
        <v>1320</v>
      </c>
      <c r="J850" s="152"/>
      <c r="K850" s="151"/>
      <c r="L850" s="152"/>
      <c r="M850" s="151"/>
    </row>
    <row r="851" spans="1:13">
      <c r="A851" s="153"/>
      <c r="B851" s="153"/>
      <c r="C851" s="153"/>
      <c r="D851" s="156"/>
      <c r="E851" s="57" t="s">
        <v>428</v>
      </c>
      <c r="F851" s="57" t="s">
        <v>422</v>
      </c>
      <c r="G851" s="57">
        <v>262406</v>
      </c>
      <c r="H851" s="58">
        <v>450</v>
      </c>
      <c r="I851" s="59">
        <v>440</v>
      </c>
      <c r="J851" s="152"/>
      <c r="K851" s="151"/>
      <c r="L851" s="152"/>
      <c r="M851" s="151"/>
    </row>
    <row r="852" spans="1:13">
      <c r="A852" s="153">
        <v>46</v>
      </c>
      <c r="B852" s="153" t="s">
        <v>454</v>
      </c>
      <c r="C852" s="153" t="s">
        <v>420</v>
      </c>
      <c r="D852" s="131" t="s">
        <v>1175</v>
      </c>
      <c r="E852" s="57" t="s">
        <v>439</v>
      </c>
      <c r="F852" s="57" t="s">
        <v>440</v>
      </c>
      <c r="G852" s="57">
        <v>262455</v>
      </c>
      <c r="H852" s="58">
        <v>4920</v>
      </c>
      <c r="I852" s="59">
        <v>250</v>
      </c>
      <c r="J852" s="152">
        <v>400</v>
      </c>
      <c r="K852" s="151">
        <v>100</v>
      </c>
      <c r="L852" s="152">
        <v>10200</v>
      </c>
      <c r="M852" s="151">
        <f>I852+I853+I854+I855+I856*2+K852</f>
        <v>5830</v>
      </c>
    </row>
    <row r="853" spans="1:13">
      <c r="A853" s="153"/>
      <c r="B853" s="153"/>
      <c r="C853" s="153"/>
      <c r="D853" s="156"/>
      <c r="E853" s="57" t="s">
        <v>423</v>
      </c>
      <c r="F853" s="57" t="s">
        <v>424</v>
      </c>
      <c r="G853" s="57">
        <v>262454</v>
      </c>
      <c r="H853" s="58">
        <v>4000</v>
      </c>
      <c r="I853" s="60">
        <v>4000</v>
      </c>
      <c r="J853" s="152"/>
      <c r="K853" s="151"/>
      <c r="L853" s="152"/>
      <c r="M853" s="151"/>
    </row>
    <row r="854" spans="1:13" ht="24">
      <c r="A854" s="153"/>
      <c r="B854" s="153"/>
      <c r="C854" s="153"/>
      <c r="D854" s="156"/>
      <c r="E854" s="57" t="s">
        <v>425</v>
      </c>
      <c r="F854" s="57" t="s">
        <v>422</v>
      </c>
      <c r="G854" s="57">
        <v>262411</v>
      </c>
      <c r="H854" s="58">
        <v>4870</v>
      </c>
      <c r="I854" s="59">
        <v>300</v>
      </c>
      <c r="J854" s="152"/>
      <c r="K854" s="151"/>
      <c r="L854" s="152"/>
      <c r="M854" s="151"/>
    </row>
    <row r="855" spans="1:13">
      <c r="A855" s="153"/>
      <c r="B855" s="153"/>
      <c r="C855" s="153"/>
      <c r="D855" s="156"/>
      <c r="E855" s="57" t="s">
        <v>463</v>
      </c>
      <c r="F855" s="57" t="s">
        <v>422</v>
      </c>
      <c r="G855" s="57">
        <v>262429</v>
      </c>
      <c r="H855" s="58">
        <v>4700</v>
      </c>
      <c r="I855" s="59">
        <v>300</v>
      </c>
      <c r="J855" s="152"/>
      <c r="K855" s="151"/>
      <c r="L855" s="152"/>
      <c r="M855" s="151"/>
    </row>
    <row r="856" spans="1:13">
      <c r="A856" s="153"/>
      <c r="B856" s="153"/>
      <c r="C856" s="153"/>
      <c r="D856" s="156"/>
      <c r="E856" s="57" t="s">
        <v>428</v>
      </c>
      <c r="F856" s="57" t="s">
        <v>422</v>
      </c>
      <c r="G856" s="57">
        <v>262406</v>
      </c>
      <c r="H856" s="58">
        <v>450</v>
      </c>
      <c r="I856" s="59">
        <v>440</v>
      </c>
      <c r="J856" s="152"/>
      <c r="K856" s="151"/>
      <c r="L856" s="152"/>
      <c r="M856" s="151"/>
    </row>
    <row r="857" spans="1:13">
      <c r="A857" s="153">
        <v>47</v>
      </c>
      <c r="B857" s="153" t="s">
        <v>454</v>
      </c>
      <c r="C857" s="153" t="s">
        <v>420</v>
      </c>
      <c r="D857" s="131" t="s">
        <v>1176</v>
      </c>
      <c r="E857" s="57" t="s">
        <v>439</v>
      </c>
      <c r="F857" s="57" t="s">
        <v>440</v>
      </c>
      <c r="G857" s="57">
        <v>262455</v>
      </c>
      <c r="H857" s="58">
        <v>4920</v>
      </c>
      <c r="I857" s="59">
        <v>250</v>
      </c>
      <c r="J857" s="152">
        <v>400</v>
      </c>
      <c r="K857" s="151">
        <v>100</v>
      </c>
      <c r="L857" s="152">
        <v>10200</v>
      </c>
      <c r="M857" s="151">
        <f>I857+I858+I859+I860+I861*2+K857</f>
        <v>8140</v>
      </c>
    </row>
    <row r="858" spans="1:13">
      <c r="A858" s="153"/>
      <c r="B858" s="153"/>
      <c r="C858" s="153"/>
      <c r="D858" s="156"/>
      <c r="E858" s="57" t="s">
        <v>423</v>
      </c>
      <c r="F858" s="57" t="s">
        <v>424</v>
      </c>
      <c r="G858" s="57">
        <v>262454</v>
      </c>
      <c r="H858" s="58">
        <v>4000</v>
      </c>
      <c r="I858" s="60">
        <v>4000</v>
      </c>
      <c r="J858" s="152"/>
      <c r="K858" s="151"/>
      <c r="L858" s="152"/>
      <c r="M858" s="151"/>
    </row>
    <row r="859" spans="1:13" ht="24">
      <c r="A859" s="153"/>
      <c r="B859" s="153"/>
      <c r="C859" s="153"/>
      <c r="D859" s="156"/>
      <c r="E859" s="57" t="s">
        <v>438</v>
      </c>
      <c r="F859" s="57" t="s">
        <v>422</v>
      </c>
      <c r="G859" s="57">
        <v>57391</v>
      </c>
      <c r="H859" s="58">
        <v>4870</v>
      </c>
      <c r="I859" s="59">
        <v>2610</v>
      </c>
      <c r="J859" s="152"/>
      <c r="K859" s="151"/>
      <c r="L859" s="152"/>
      <c r="M859" s="151"/>
    </row>
    <row r="860" spans="1:13">
      <c r="A860" s="153"/>
      <c r="B860" s="153"/>
      <c r="C860" s="153"/>
      <c r="D860" s="156"/>
      <c r="E860" s="57" t="s">
        <v>463</v>
      </c>
      <c r="F860" s="57" t="s">
        <v>422</v>
      </c>
      <c r="G860" s="57">
        <v>262429</v>
      </c>
      <c r="H860" s="58">
        <v>4700</v>
      </c>
      <c r="I860" s="59">
        <v>300</v>
      </c>
      <c r="J860" s="152"/>
      <c r="K860" s="151"/>
      <c r="L860" s="152"/>
      <c r="M860" s="151"/>
    </row>
    <row r="861" spans="1:13">
      <c r="A861" s="153"/>
      <c r="B861" s="153"/>
      <c r="C861" s="153"/>
      <c r="D861" s="156"/>
      <c r="E861" s="57" t="s">
        <v>428</v>
      </c>
      <c r="F861" s="57" t="s">
        <v>422</v>
      </c>
      <c r="G861" s="57">
        <v>262406</v>
      </c>
      <c r="H861" s="58">
        <v>450</v>
      </c>
      <c r="I861" s="59">
        <v>440</v>
      </c>
      <c r="J861" s="152"/>
      <c r="K861" s="151"/>
      <c r="L861" s="152"/>
      <c r="M861" s="151"/>
    </row>
    <row r="862" spans="1:13">
      <c r="A862" s="153">
        <v>48</v>
      </c>
      <c r="B862" s="153" t="s">
        <v>454</v>
      </c>
      <c r="C862" s="153" t="s">
        <v>420</v>
      </c>
      <c r="D862" s="131" t="s">
        <v>1177</v>
      </c>
      <c r="E862" s="57" t="s">
        <v>439</v>
      </c>
      <c r="F862" s="57" t="s">
        <v>440</v>
      </c>
      <c r="G862" s="57">
        <v>262455</v>
      </c>
      <c r="H862" s="58">
        <v>4920</v>
      </c>
      <c r="I862" s="59">
        <v>250</v>
      </c>
      <c r="J862" s="152">
        <v>400</v>
      </c>
      <c r="K862" s="151">
        <v>100</v>
      </c>
      <c r="L862" s="152">
        <v>10200</v>
      </c>
      <c r="M862" s="151">
        <f>I862+I863+I864+I865+I866*2+K862</f>
        <v>8140</v>
      </c>
    </row>
    <row r="863" spans="1:13">
      <c r="A863" s="153"/>
      <c r="B863" s="153"/>
      <c r="C863" s="153"/>
      <c r="D863" s="156"/>
      <c r="E863" s="57" t="s">
        <v>423</v>
      </c>
      <c r="F863" s="57" t="s">
        <v>424</v>
      </c>
      <c r="G863" s="57">
        <v>262454</v>
      </c>
      <c r="H863" s="58">
        <v>4000</v>
      </c>
      <c r="I863" s="60">
        <v>4000</v>
      </c>
      <c r="J863" s="152"/>
      <c r="K863" s="151"/>
      <c r="L863" s="152"/>
      <c r="M863" s="151"/>
    </row>
    <row r="864" spans="1:13" ht="24">
      <c r="A864" s="153"/>
      <c r="B864" s="153"/>
      <c r="C864" s="153"/>
      <c r="D864" s="156"/>
      <c r="E864" s="57" t="s">
        <v>438</v>
      </c>
      <c r="F864" s="57" t="s">
        <v>422</v>
      </c>
      <c r="G864" s="57">
        <v>57391</v>
      </c>
      <c r="H864" s="58">
        <v>4870</v>
      </c>
      <c r="I864" s="59">
        <v>2610</v>
      </c>
      <c r="J864" s="152"/>
      <c r="K864" s="151"/>
      <c r="L864" s="152"/>
      <c r="M864" s="151"/>
    </row>
    <row r="865" spans="1:13">
      <c r="A865" s="153"/>
      <c r="B865" s="153"/>
      <c r="C865" s="153"/>
      <c r="D865" s="156"/>
      <c r="E865" s="57" t="s">
        <v>457</v>
      </c>
      <c r="F865" s="57" t="s">
        <v>422</v>
      </c>
      <c r="G865" s="57">
        <v>410540</v>
      </c>
      <c r="H865" s="58">
        <v>4700</v>
      </c>
      <c r="I865" s="59">
        <v>300</v>
      </c>
      <c r="J865" s="152"/>
      <c r="K865" s="151"/>
      <c r="L865" s="152"/>
      <c r="M865" s="151"/>
    </row>
    <row r="866" spans="1:13">
      <c r="A866" s="153"/>
      <c r="B866" s="153"/>
      <c r="C866" s="153"/>
      <c r="D866" s="156"/>
      <c r="E866" s="57" t="s">
        <v>428</v>
      </c>
      <c r="F866" s="57" t="s">
        <v>422</v>
      </c>
      <c r="G866" s="57">
        <v>262406</v>
      </c>
      <c r="H866" s="58">
        <v>450</v>
      </c>
      <c r="I866" s="59">
        <v>440</v>
      </c>
      <c r="J866" s="152"/>
      <c r="K866" s="151"/>
      <c r="L866" s="152"/>
      <c r="M866" s="151"/>
    </row>
    <row r="867" spans="1:13">
      <c r="A867" s="153">
        <v>49</v>
      </c>
      <c r="B867" s="153" t="s">
        <v>454</v>
      </c>
      <c r="C867" s="153" t="s">
        <v>420</v>
      </c>
      <c r="D867" s="131" t="s">
        <v>1178</v>
      </c>
      <c r="E867" s="57" t="s">
        <v>439</v>
      </c>
      <c r="F867" s="57" t="s">
        <v>440</v>
      </c>
      <c r="G867" s="57">
        <v>262455</v>
      </c>
      <c r="H867" s="58">
        <v>4920</v>
      </c>
      <c r="I867" s="59">
        <v>250</v>
      </c>
      <c r="J867" s="152">
        <v>400</v>
      </c>
      <c r="K867" s="151">
        <v>100</v>
      </c>
      <c r="L867" s="152">
        <v>10200</v>
      </c>
      <c r="M867" s="151">
        <f>I867+I868+I869+I870+I871*2+K867</f>
        <v>5830</v>
      </c>
    </row>
    <row r="868" spans="1:13">
      <c r="A868" s="153"/>
      <c r="B868" s="153"/>
      <c r="C868" s="153"/>
      <c r="D868" s="156"/>
      <c r="E868" s="57" t="s">
        <v>423</v>
      </c>
      <c r="F868" s="57" t="s">
        <v>424</v>
      </c>
      <c r="G868" s="57">
        <v>262454</v>
      </c>
      <c r="H868" s="58">
        <v>4000</v>
      </c>
      <c r="I868" s="60">
        <v>4000</v>
      </c>
      <c r="J868" s="152"/>
      <c r="K868" s="151"/>
      <c r="L868" s="152"/>
      <c r="M868" s="151"/>
    </row>
    <row r="869" spans="1:13" ht="24">
      <c r="A869" s="153"/>
      <c r="B869" s="153"/>
      <c r="C869" s="153"/>
      <c r="D869" s="156"/>
      <c r="E869" s="57" t="s">
        <v>425</v>
      </c>
      <c r="F869" s="57" t="s">
        <v>422</v>
      </c>
      <c r="G869" s="57">
        <v>262411</v>
      </c>
      <c r="H869" s="58">
        <v>4870</v>
      </c>
      <c r="I869" s="59">
        <v>300</v>
      </c>
      <c r="J869" s="152"/>
      <c r="K869" s="151"/>
      <c r="L869" s="152"/>
      <c r="M869" s="151"/>
    </row>
    <row r="870" spans="1:13">
      <c r="A870" s="153"/>
      <c r="B870" s="153"/>
      <c r="C870" s="153"/>
      <c r="D870" s="156"/>
      <c r="E870" s="57" t="s">
        <v>457</v>
      </c>
      <c r="F870" s="57" t="s">
        <v>422</v>
      </c>
      <c r="G870" s="57">
        <v>410540</v>
      </c>
      <c r="H870" s="58">
        <v>4700</v>
      </c>
      <c r="I870" s="59">
        <v>300</v>
      </c>
      <c r="J870" s="152"/>
      <c r="K870" s="151"/>
      <c r="L870" s="152"/>
      <c r="M870" s="151"/>
    </row>
    <row r="871" spans="1:13">
      <c r="A871" s="153"/>
      <c r="B871" s="153"/>
      <c r="C871" s="153"/>
      <c r="D871" s="156"/>
      <c r="E871" s="57" t="s">
        <v>428</v>
      </c>
      <c r="F871" s="57" t="s">
        <v>422</v>
      </c>
      <c r="G871" s="57">
        <v>262406</v>
      </c>
      <c r="H871" s="58">
        <v>450</v>
      </c>
      <c r="I871" s="59">
        <v>440</v>
      </c>
      <c r="J871" s="152"/>
      <c r="K871" s="151"/>
      <c r="L871" s="152"/>
      <c r="M871" s="151"/>
    </row>
    <row r="872" spans="1:13">
      <c r="A872" s="153">
        <v>50</v>
      </c>
      <c r="B872" s="153" t="s">
        <v>454</v>
      </c>
      <c r="C872" s="153" t="s">
        <v>420</v>
      </c>
      <c r="D872" s="131" t="s">
        <v>1179</v>
      </c>
      <c r="E872" s="57" t="s">
        <v>441</v>
      </c>
      <c r="F872" s="57" t="s">
        <v>440</v>
      </c>
      <c r="G872" s="57">
        <v>262456</v>
      </c>
      <c r="H872" s="58">
        <v>4920</v>
      </c>
      <c r="I872" s="59">
        <v>250</v>
      </c>
      <c r="J872" s="152">
        <v>400</v>
      </c>
      <c r="K872" s="151">
        <v>100</v>
      </c>
      <c r="L872" s="152">
        <v>10200</v>
      </c>
      <c r="M872" s="151">
        <f>I872+I873+I874+I875+I876*2+K872</f>
        <v>6850</v>
      </c>
    </row>
    <row r="873" spans="1:13">
      <c r="A873" s="153"/>
      <c r="B873" s="153"/>
      <c r="C873" s="153"/>
      <c r="D873" s="156"/>
      <c r="E873" s="57" t="s">
        <v>423</v>
      </c>
      <c r="F873" s="57" t="s">
        <v>424</v>
      </c>
      <c r="G873" s="57">
        <v>262454</v>
      </c>
      <c r="H873" s="58">
        <v>4000</v>
      </c>
      <c r="I873" s="60">
        <v>4000</v>
      </c>
      <c r="J873" s="152"/>
      <c r="K873" s="151"/>
      <c r="L873" s="152"/>
      <c r="M873" s="151"/>
    </row>
    <row r="874" spans="1:13" ht="24">
      <c r="A874" s="153"/>
      <c r="B874" s="153"/>
      <c r="C874" s="153"/>
      <c r="D874" s="156"/>
      <c r="E874" s="57" t="s">
        <v>425</v>
      </c>
      <c r="F874" s="57" t="s">
        <v>422</v>
      </c>
      <c r="G874" s="57">
        <v>262411</v>
      </c>
      <c r="H874" s="58">
        <v>4870</v>
      </c>
      <c r="I874" s="59">
        <v>300</v>
      </c>
      <c r="J874" s="152"/>
      <c r="K874" s="151"/>
      <c r="L874" s="152"/>
      <c r="M874" s="151"/>
    </row>
    <row r="875" spans="1:13">
      <c r="A875" s="153"/>
      <c r="B875" s="153"/>
      <c r="C875" s="153"/>
      <c r="D875" s="156"/>
      <c r="E875" s="57" t="s">
        <v>455</v>
      </c>
      <c r="F875" s="57" t="s">
        <v>448</v>
      </c>
      <c r="G875" s="57">
        <v>264241</v>
      </c>
      <c r="H875" s="58">
        <v>4700</v>
      </c>
      <c r="I875" s="59">
        <v>1320</v>
      </c>
      <c r="J875" s="152"/>
      <c r="K875" s="151"/>
      <c r="L875" s="152"/>
      <c r="M875" s="151"/>
    </row>
    <row r="876" spans="1:13">
      <c r="A876" s="153"/>
      <c r="B876" s="153"/>
      <c r="C876" s="153"/>
      <c r="D876" s="156"/>
      <c r="E876" s="57" t="s">
        <v>428</v>
      </c>
      <c r="F876" s="57" t="s">
        <v>422</v>
      </c>
      <c r="G876" s="57">
        <v>262406</v>
      </c>
      <c r="H876" s="58">
        <v>450</v>
      </c>
      <c r="I876" s="59">
        <v>440</v>
      </c>
      <c r="J876" s="152"/>
      <c r="K876" s="151"/>
      <c r="L876" s="152"/>
      <c r="M876" s="151"/>
    </row>
    <row r="877" spans="1:13">
      <c r="A877" s="153">
        <v>51</v>
      </c>
      <c r="B877" s="153" t="s">
        <v>454</v>
      </c>
      <c r="C877" s="153" t="s">
        <v>420</v>
      </c>
      <c r="D877" s="131" t="s">
        <v>1180</v>
      </c>
      <c r="E877" s="57" t="s">
        <v>441</v>
      </c>
      <c r="F877" s="57" t="s">
        <v>440</v>
      </c>
      <c r="G877" s="57">
        <v>262456</v>
      </c>
      <c r="H877" s="58">
        <v>4920</v>
      </c>
      <c r="I877" s="59">
        <v>250</v>
      </c>
      <c r="J877" s="152">
        <v>400</v>
      </c>
      <c r="K877" s="151">
        <v>100</v>
      </c>
      <c r="L877" s="152">
        <v>10200</v>
      </c>
      <c r="M877" s="151">
        <f>I877+I878+I879+I880+I881*2+K877</f>
        <v>9160</v>
      </c>
    </row>
    <row r="878" spans="1:13">
      <c r="A878" s="153"/>
      <c r="B878" s="153"/>
      <c r="C878" s="153"/>
      <c r="D878" s="156"/>
      <c r="E878" s="57" t="s">
        <v>423</v>
      </c>
      <c r="F878" s="57" t="s">
        <v>424</v>
      </c>
      <c r="G878" s="57">
        <v>262454</v>
      </c>
      <c r="H878" s="58">
        <v>4000</v>
      </c>
      <c r="I878" s="60">
        <v>4000</v>
      </c>
      <c r="J878" s="152"/>
      <c r="K878" s="151"/>
      <c r="L878" s="152"/>
      <c r="M878" s="151"/>
    </row>
    <row r="879" spans="1:13" ht="24">
      <c r="A879" s="153"/>
      <c r="B879" s="153"/>
      <c r="C879" s="153"/>
      <c r="D879" s="156"/>
      <c r="E879" s="57" t="s">
        <v>438</v>
      </c>
      <c r="F879" s="57" t="s">
        <v>422</v>
      </c>
      <c r="G879" s="57">
        <v>57391</v>
      </c>
      <c r="H879" s="58">
        <v>4870</v>
      </c>
      <c r="I879" s="59">
        <v>2610</v>
      </c>
      <c r="J879" s="152"/>
      <c r="K879" s="151"/>
      <c r="L879" s="152"/>
      <c r="M879" s="151"/>
    </row>
    <row r="880" spans="1:13">
      <c r="A880" s="153"/>
      <c r="B880" s="153"/>
      <c r="C880" s="153"/>
      <c r="D880" s="156"/>
      <c r="E880" s="57" t="s">
        <v>455</v>
      </c>
      <c r="F880" s="57" t="s">
        <v>448</v>
      </c>
      <c r="G880" s="57">
        <v>264241</v>
      </c>
      <c r="H880" s="58">
        <v>4700</v>
      </c>
      <c r="I880" s="59">
        <v>1320</v>
      </c>
      <c r="J880" s="152"/>
      <c r="K880" s="151"/>
      <c r="L880" s="152"/>
      <c r="M880" s="151"/>
    </row>
    <row r="881" spans="1:13">
      <c r="A881" s="153"/>
      <c r="B881" s="153"/>
      <c r="C881" s="153"/>
      <c r="D881" s="156"/>
      <c r="E881" s="57" t="s">
        <v>428</v>
      </c>
      <c r="F881" s="57" t="s">
        <v>422</v>
      </c>
      <c r="G881" s="57">
        <v>262406</v>
      </c>
      <c r="H881" s="58">
        <v>450</v>
      </c>
      <c r="I881" s="59">
        <v>440</v>
      </c>
      <c r="J881" s="152"/>
      <c r="K881" s="151"/>
      <c r="L881" s="152"/>
      <c r="M881" s="151"/>
    </row>
    <row r="882" spans="1:13">
      <c r="A882" s="153">
        <v>52</v>
      </c>
      <c r="B882" s="153" t="s">
        <v>454</v>
      </c>
      <c r="C882" s="153" t="s">
        <v>420</v>
      </c>
      <c r="D882" s="131" t="s">
        <v>1181</v>
      </c>
      <c r="E882" s="57" t="s">
        <v>441</v>
      </c>
      <c r="F882" s="57" t="s">
        <v>440</v>
      </c>
      <c r="G882" s="57">
        <v>262456</v>
      </c>
      <c r="H882" s="58">
        <v>4920</v>
      </c>
      <c r="I882" s="59">
        <v>250</v>
      </c>
      <c r="J882" s="152">
        <v>400</v>
      </c>
      <c r="K882" s="151">
        <v>100</v>
      </c>
      <c r="L882" s="152">
        <v>10200</v>
      </c>
      <c r="M882" s="151">
        <f>I882+I883+I884+I885+I886*2+K882</f>
        <v>5830</v>
      </c>
    </row>
    <row r="883" spans="1:13">
      <c r="A883" s="153"/>
      <c r="B883" s="153"/>
      <c r="C883" s="153"/>
      <c r="D883" s="156"/>
      <c r="E883" s="57" t="s">
        <v>423</v>
      </c>
      <c r="F883" s="57" t="s">
        <v>424</v>
      </c>
      <c r="G883" s="57">
        <v>262454</v>
      </c>
      <c r="H883" s="58">
        <v>4000</v>
      </c>
      <c r="I883" s="60">
        <v>4000</v>
      </c>
      <c r="J883" s="152"/>
      <c r="K883" s="151"/>
      <c r="L883" s="152"/>
      <c r="M883" s="151"/>
    </row>
    <row r="884" spans="1:13" ht="24">
      <c r="A884" s="153"/>
      <c r="B884" s="153"/>
      <c r="C884" s="153"/>
      <c r="D884" s="156"/>
      <c r="E884" s="57" t="s">
        <v>425</v>
      </c>
      <c r="F884" s="57" t="s">
        <v>422</v>
      </c>
      <c r="G884" s="57">
        <v>262411</v>
      </c>
      <c r="H884" s="58">
        <v>4870</v>
      </c>
      <c r="I884" s="59">
        <v>300</v>
      </c>
      <c r="J884" s="152"/>
      <c r="K884" s="151"/>
      <c r="L884" s="152"/>
      <c r="M884" s="151"/>
    </row>
    <row r="885" spans="1:13">
      <c r="A885" s="153"/>
      <c r="B885" s="153"/>
      <c r="C885" s="153"/>
      <c r="D885" s="156"/>
      <c r="E885" s="57" t="s">
        <v>463</v>
      </c>
      <c r="F885" s="57" t="s">
        <v>422</v>
      </c>
      <c r="G885" s="57">
        <v>262429</v>
      </c>
      <c r="H885" s="58">
        <v>4700</v>
      </c>
      <c r="I885" s="59">
        <v>300</v>
      </c>
      <c r="J885" s="152"/>
      <c r="K885" s="151"/>
      <c r="L885" s="152"/>
      <c r="M885" s="151"/>
    </row>
    <row r="886" spans="1:13">
      <c r="A886" s="153"/>
      <c r="B886" s="153"/>
      <c r="C886" s="153"/>
      <c r="D886" s="156"/>
      <c r="E886" s="57" t="s">
        <v>428</v>
      </c>
      <c r="F886" s="57" t="s">
        <v>422</v>
      </c>
      <c r="G886" s="57">
        <v>262406</v>
      </c>
      <c r="H886" s="58">
        <v>450</v>
      </c>
      <c r="I886" s="59">
        <v>440</v>
      </c>
      <c r="J886" s="152"/>
      <c r="K886" s="151"/>
      <c r="L886" s="152"/>
      <c r="M886" s="151"/>
    </row>
    <row r="887" spans="1:13">
      <c r="A887" s="153">
        <v>53</v>
      </c>
      <c r="B887" s="153" t="s">
        <v>454</v>
      </c>
      <c r="C887" s="153" t="s">
        <v>420</v>
      </c>
      <c r="D887" s="131" t="s">
        <v>1182</v>
      </c>
      <c r="E887" s="57" t="s">
        <v>441</v>
      </c>
      <c r="F887" s="57" t="s">
        <v>440</v>
      </c>
      <c r="G887" s="57">
        <v>262456</v>
      </c>
      <c r="H887" s="58">
        <v>4920</v>
      </c>
      <c r="I887" s="59">
        <v>250</v>
      </c>
      <c r="J887" s="152">
        <v>400</v>
      </c>
      <c r="K887" s="151">
        <v>100</v>
      </c>
      <c r="L887" s="152">
        <v>10200</v>
      </c>
      <c r="M887" s="151">
        <f>I887+I888+I889+I890+I891*2+K887</f>
        <v>8140</v>
      </c>
    </row>
    <row r="888" spans="1:13">
      <c r="A888" s="153"/>
      <c r="B888" s="153"/>
      <c r="C888" s="153"/>
      <c r="D888" s="156"/>
      <c r="E888" s="57" t="s">
        <v>423</v>
      </c>
      <c r="F888" s="57" t="s">
        <v>424</v>
      </c>
      <c r="G888" s="57">
        <v>262454</v>
      </c>
      <c r="H888" s="58">
        <v>4000</v>
      </c>
      <c r="I888" s="60">
        <v>4000</v>
      </c>
      <c r="J888" s="152"/>
      <c r="K888" s="151"/>
      <c r="L888" s="152"/>
      <c r="M888" s="151"/>
    </row>
    <row r="889" spans="1:13" ht="24">
      <c r="A889" s="153"/>
      <c r="B889" s="153"/>
      <c r="C889" s="153"/>
      <c r="D889" s="156"/>
      <c r="E889" s="57" t="s">
        <v>438</v>
      </c>
      <c r="F889" s="57" t="s">
        <v>422</v>
      </c>
      <c r="G889" s="57">
        <v>57391</v>
      </c>
      <c r="H889" s="58">
        <v>4870</v>
      </c>
      <c r="I889" s="59">
        <v>2610</v>
      </c>
      <c r="J889" s="152"/>
      <c r="K889" s="151"/>
      <c r="L889" s="152"/>
      <c r="M889" s="151"/>
    </row>
    <row r="890" spans="1:13">
      <c r="A890" s="153"/>
      <c r="B890" s="153"/>
      <c r="C890" s="153"/>
      <c r="D890" s="156"/>
      <c r="E890" s="57" t="s">
        <v>463</v>
      </c>
      <c r="F890" s="57" t="s">
        <v>422</v>
      </c>
      <c r="G890" s="57">
        <v>262429</v>
      </c>
      <c r="H890" s="58">
        <v>4700</v>
      </c>
      <c r="I890" s="59">
        <v>300</v>
      </c>
      <c r="J890" s="152"/>
      <c r="K890" s="151"/>
      <c r="L890" s="152"/>
      <c r="M890" s="151"/>
    </row>
    <row r="891" spans="1:13">
      <c r="A891" s="153"/>
      <c r="B891" s="153"/>
      <c r="C891" s="153"/>
      <c r="D891" s="156"/>
      <c r="E891" s="57" t="s">
        <v>428</v>
      </c>
      <c r="F891" s="57" t="s">
        <v>422</v>
      </c>
      <c r="G891" s="57">
        <v>262406</v>
      </c>
      <c r="H891" s="58">
        <v>450</v>
      </c>
      <c r="I891" s="59">
        <v>440</v>
      </c>
      <c r="J891" s="152"/>
      <c r="K891" s="151"/>
      <c r="L891" s="152"/>
      <c r="M891" s="151"/>
    </row>
    <row r="892" spans="1:13">
      <c r="A892" s="153">
        <v>54</v>
      </c>
      <c r="B892" s="153" t="s">
        <v>454</v>
      </c>
      <c r="C892" s="153" t="s">
        <v>420</v>
      </c>
      <c r="D892" s="131" t="s">
        <v>1183</v>
      </c>
      <c r="E892" s="57" t="s">
        <v>441</v>
      </c>
      <c r="F892" s="57" t="s">
        <v>440</v>
      </c>
      <c r="G892" s="57">
        <v>262456</v>
      </c>
      <c r="H892" s="58">
        <v>4920</v>
      </c>
      <c r="I892" s="59">
        <v>250</v>
      </c>
      <c r="J892" s="152">
        <v>400</v>
      </c>
      <c r="K892" s="151">
        <v>100</v>
      </c>
      <c r="L892" s="152">
        <v>10200</v>
      </c>
      <c r="M892" s="151">
        <f>I892+I893+I894+I895+I896*2+K892</f>
        <v>8140</v>
      </c>
    </row>
    <row r="893" spans="1:13">
      <c r="A893" s="153"/>
      <c r="B893" s="153"/>
      <c r="C893" s="153"/>
      <c r="D893" s="156"/>
      <c r="E893" s="57" t="s">
        <v>423</v>
      </c>
      <c r="F893" s="57" t="s">
        <v>424</v>
      </c>
      <c r="G893" s="57">
        <v>262454</v>
      </c>
      <c r="H893" s="58">
        <v>4000</v>
      </c>
      <c r="I893" s="60">
        <v>4000</v>
      </c>
      <c r="J893" s="152"/>
      <c r="K893" s="151"/>
      <c r="L893" s="152"/>
      <c r="M893" s="151"/>
    </row>
    <row r="894" spans="1:13" ht="24">
      <c r="A894" s="153"/>
      <c r="B894" s="153"/>
      <c r="C894" s="153"/>
      <c r="D894" s="156"/>
      <c r="E894" s="57" t="s">
        <v>438</v>
      </c>
      <c r="F894" s="57" t="s">
        <v>422</v>
      </c>
      <c r="G894" s="57">
        <v>57391</v>
      </c>
      <c r="H894" s="58">
        <v>4870</v>
      </c>
      <c r="I894" s="59">
        <v>2610</v>
      </c>
      <c r="J894" s="152"/>
      <c r="K894" s="151"/>
      <c r="L894" s="152"/>
      <c r="M894" s="151"/>
    </row>
    <row r="895" spans="1:13">
      <c r="A895" s="153"/>
      <c r="B895" s="153"/>
      <c r="C895" s="153"/>
      <c r="D895" s="156"/>
      <c r="E895" s="57" t="s">
        <v>457</v>
      </c>
      <c r="F895" s="57" t="s">
        <v>422</v>
      </c>
      <c r="G895" s="57">
        <v>410540</v>
      </c>
      <c r="H895" s="58">
        <v>4700</v>
      </c>
      <c r="I895" s="59">
        <v>300</v>
      </c>
      <c r="J895" s="152"/>
      <c r="K895" s="151"/>
      <c r="L895" s="152"/>
      <c r="M895" s="151"/>
    </row>
    <row r="896" spans="1:13">
      <c r="A896" s="153"/>
      <c r="B896" s="153"/>
      <c r="C896" s="153"/>
      <c r="D896" s="156"/>
      <c r="E896" s="57" t="s">
        <v>428</v>
      </c>
      <c r="F896" s="57" t="s">
        <v>422</v>
      </c>
      <c r="G896" s="57">
        <v>262406</v>
      </c>
      <c r="H896" s="58">
        <v>450</v>
      </c>
      <c r="I896" s="59">
        <v>440</v>
      </c>
      <c r="J896" s="152"/>
      <c r="K896" s="151"/>
      <c r="L896" s="152"/>
      <c r="M896" s="151"/>
    </row>
    <row r="897" spans="1:13">
      <c r="A897" s="153">
        <v>55</v>
      </c>
      <c r="B897" s="153" t="s">
        <v>454</v>
      </c>
      <c r="C897" s="153" t="s">
        <v>420</v>
      </c>
      <c r="D897" s="131" t="s">
        <v>1184</v>
      </c>
      <c r="E897" s="57" t="s">
        <v>441</v>
      </c>
      <c r="F897" s="57" t="s">
        <v>440</v>
      </c>
      <c r="G897" s="57">
        <v>262456</v>
      </c>
      <c r="H897" s="58">
        <v>4920</v>
      </c>
      <c r="I897" s="59">
        <v>250</v>
      </c>
      <c r="J897" s="152">
        <v>400</v>
      </c>
      <c r="K897" s="151">
        <v>100</v>
      </c>
      <c r="L897" s="152">
        <v>10200</v>
      </c>
      <c r="M897" s="151">
        <f>I897+I898+I899+I900+I901*2+K897</f>
        <v>5830</v>
      </c>
    </row>
    <row r="898" spans="1:13">
      <c r="A898" s="153"/>
      <c r="B898" s="153"/>
      <c r="C898" s="153"/>
      <c r="D898" s="156"/>
      <c r="E898" s="57" t="s">
        <v>423</v>
      </c>
      <c r="F898" s="57" t="s">
        <v>424</v>
      </c>
      <c r="G898" s="57">
        <v>262454</v>
      </c>
      <c r="H898" s="58">
        <v>4000</v>
      </c>
      <c r="I898" s="60">
        <v>4000</v>
      </c>
      <c r="J898" s="152"/>
      <c r="K898" s="151"/>
      <c r="L898" s="152"/>
      <c r="M898" s="151"/>
    </row>
    <row r="899" spans="1:13" ht="24">
      <c r="A899" s="153"/>
      <c r="B899" s="153"/>
      <c r="C899" s="153"/>
      <c r="D899" s="156"/>
      <c r="E899" s="57" t="s">
        <v>425</v>
      </c>
      <c r="F899" s="57" t="s">
        <v>422</v>
      </c>
      <c r="G899" s="57">
        <v>262411</v>
      </c>
      <c r="H899" s="58">
        <v>4870</v>
      </c>
      <c r="I899" s="59">
        <v>300</v>
      </c>
      <c r="J899" s="152"/>
      <c r="K899" s="151"/>
      <c r="L899" s="152"/>
      <c r="M899" s="151"/>
    </row>
    <row r="900" spans="1:13">
      <c r="A900" s="153"/>
      <c r="B900" s="153"/>
      <c r="C900" s="153"/>
      <c r="D900" s="156"/>
      <c r="E900" s="57" t="s">
        <v>457</v>
      </c>
      <c r="F900" s="57" t="s">
        <v>422</v>
      </c>
      <c r="G900" s="57">
        <v>410540</v>
      </c>
      <c r="H900" s="58">
        <v>4700</v>
      </c>
      <c r="I900" s="59">
        <v>300</v>
      </c>
      <c r="J900" s="152"/>
      <c r="K900" s="151"/>
      <c r="L900" s="152"/>
      <c r="M900" s="151"/>
    </row>
    <row r="901" spans="1:13">
      <c r="A901" s="153"/>
      <c r="B901" s="153"/>
      <c r="C901" s="153"/>
      <c r="D901" s="156"/>
      <c r="E901" s="57" t="s">
        <v>428</v>
      </c>
      <c r="F901" s="57" t="s">
        <v>422</v>
      </c>
      <c r="G901" s="57">
        <v>262406</v>
      </c>
      <c r="H901" s="58">
        <v>450</v>
      </c>
      <c r="I901" s="59">
        <v>440</v>
      </c>
      <c r="J901" s="152"/>
      <c r="K901" s="151"/>
      <c r="L901" s="152"/>
      <c r="M901" s="151"/>
    </row>
    <row r="902" spans="1:13">
      <c r="A902" s="153">
        <v>56</v>
      </c>
      <c r="B902" s="153" t="s">
        <v>454</v>
      </c>
      <c r="C902" s="153" t="s">
        <v>420</v>
      </c>
      <c r="D902" s="131" t="s">
        <v>1185</v>
      </c>
      <c r="E902" s="57" t="s">
        <v>430</v>
      </c>
      <c r="F902" s="57" t="s">
        <v>431</v>
      </c>
      <c r="G902" s="57">
        <v>262457</v>
      </c>
      <c r="H902" s="58">
        <v>4920</v>
      </c>
      <c r="I902" s="59">
        <v>1270</v>
      </c>
      <c r="J902" s="152">
        <v>400</v>
      </c>
      <c r="K902" s="151">
        <v>100</v>
      </c>
      <c r="L902" s="152">
        <v>10200</v>
      </c>
      <c r="M902" s="151">
        <f>I902+I903+I904+I905+I906*2+K902</f>
        <v>9160</v>
      </c>
    </row>
    <row r="903" spans="1:13">
      <c r="A903" s="153"/>
      <c r="B903" s="153"/>
      <c r="C903" s="153"/>
      <c r="D903" s="156"/>
      <c r="E903" s="57" t="s">
        <v>423</v>
      </c>
      <c r="F903" s="57" t="s">
        <v>424</v>
      </c>
      <c r="G903" s="57">
        <v>262454</v>
      </c>
      <c r="H903" s="58">
        <v>4000</v>
      </c>
      <c r="I903" s="60">
        <v>4000</v>
      </c>
      <c r="J903" s="152"/>
      <c r="K903" s="151"/>
      <c r="L903" s="152"/>
      <c r="M903" s="151"/>
    </row>
    <row r="904" spans="1:13" ht="24">
      <c r="A904" s="153"/>
      <c r="B904" s="153"/>
      <c r="C904" s="153"/>
      <c r="D904" s="156"/>
      <c r="E904" s="57" t="s">
        <v>438</v>
      </c>
      <c r="F904" s="57" t="s">
        <v>422</v>
      </c>
      <c r="G904" s="57">
        <v>57391</v>
      </c>
      <c r="H904" s="58">
        <v>4870</v>
      </c>
      <c r="I904" s="59">
        <v>2610</v>
      </c>
      <c r="J904" s="152"/>
      <c r="K904" s="151"/>
      <c r="L904" s="152"/>
      <c r="M904" s="151"/>
    </row>
    <row r="905" spans="1:13">
      <c r="A905" s="153"/>
      <c r="B905" s="153"/>
      <c r="C905" s="153"/>
      <c r="D905" s="156"/>
      <c r="E905" s="57" t="s">
        <v>463</v>
      </c>
      <c r="F905" s="57" t="s">
        <v>422</v>
      </c>
      <c r="G905" s="57">
        <v>262429</v>
      </c>
      <c r="H905" s="58">
        <v>4700</v>
      </c>
      <c r="I905" s="59">
        <v>300</v>
      </c>
      <c r="J905" s="152"/>
      <c r="K905" s="151"/>
      <c r="L905" s="152"/>
      <c r="M905" s="151"/>
    </row>
    <row r="906" spans="1:13">
      <c r="A906" s="153"/>
      <c r="B906" s="153"/>
      <c r="C906" s="153"/>
      <c r="D906" s="156"/>
      <c r="E906" s="57" t="s">
        <v>428</v>
      </c>
      <c r="F906" s="57" t="s">
        <v>422</v>
      </c>
      <c r="G906" s="57">
        <v>262406</v>
      </c>
      <c r="H906" s="58">
        <v>450</v>
      </c>
      <c r="I906" s="59">
        <v>440</v>
      </c>
      <c r="J906" s="152"/>
      <c r="K906" s="151"/>
      <c r="L906" s="152"/>
      <c r="M906" s="151"/>
    </row>
    <row r="907" spans="1:13">
      <c r="A907" s="153">
        <v>57</v>
      </c>
      <c r="B907" s="153" t="s">
        <v>454</v>
      </c>
      <c r="C907" s="153" t="s">
        <v>420</v>
      </c>
      <c r="D907" s="131" t="s">
        <v>1186</v>
      </c>
      <c r="E907" s="57" t="s">
        <v>430</v>
      </c>
      <c r="F907" s="57" t="s">
        <v>431</v>
      </c>
      <c r="G907" s="57">
        <v>262457</v>
      </c>
      <c r="H907" s="58">
        <v>4920</v>
      </c>
      <c r="I907" s="59">
        <v>1270</v>
      </c>
      <c r="J907" s="152">
        <v>400</v>
      </c>
      <c r="K907" s="151">
        <v>100</v>
      </c>
      <c r="L907" s="152">
        <v>10200</v>
      </c>
      <c r="M907" s="151">
        <f>I907+I908+I909+I910+I911*2+K907</f>
        <v>9160</v>
      </c>
    </row>
    <row r="908" spans="1:13">
      <c r="A908" s="153"/>
      <c r="B908" s="153"/>
      <c r="C908" s="153"/>
      <c r="D908" s="156"/>
      <c r="E908" s="57" t="s">
        <v>423</v>
      </c>
      <c r="F908" s="57" t="s">
        <v>424</v>
      </c>
      <c r="G908" s="57">
        <v>262454</v>
      </c>
      <c r="H908" s="58">
        <v>4000</v>
      </c>
      <c r="I908" s="60">
        <v>4000</v>
      </c>
      <c r="J908" s="152"/>
      <c r="K908" s="151"/>
      <c r="L908" s="152"/>
      <c r="M908" s="151"/>
    </row>
    <row r="909" spans="1:13" ht="24">
      <c r="A909" s="153"/>
      <c r="B909" s="153"/>
      <c r="C909" s="153"/>
      <c r="D909" s="156"/>
      <c r="E909" s="57" t="s">
        <v>438</v>
      </c>
      <c r="F909" s="57" t="s">
        <v>422</v>
      </c>
      <c r="G909" s="57">
        <v>57391</v>
      </c>
      <c r="H909" s="58">
        <v>4870</v>
      </c>
      <c r="I909" s="59">
        <v>2610</v>
      </c>
      <c r="J909" s="152"/>
      <c r="K909" s="151"/>
      <c r="L909" s="152"/>
      <c r="M909" s="151"/>
    </row>
    <row r="910" spans="1:13">
      <c r="A910" s="153"/>
      <c r="B910" s="153"/>
      <c r="C910" s="153"/>
      <c r="D910" s="156"/>
      <c r="E910" s="57" t="s">
        <v>457</v>
      </c>
      <c r="F910" s="57" t="s">
        <v>422</v>
      </c>
      <c r="G910" s="57">
        <v>410540</v>
      </c>
      <c r="H910" s="58">
        <v>4700</v>
      </c>
      <c r="I910" s="59">
        <v>300</v>
      </c>
      <c r="J910" s="152"/>
      <c r="K910" s="151"/>
      <c r="L910" s="152"/>
      <c r="M910" s="151"/>
    </row>
    <row r="911" spans="1:13">
      <c r="A911" s="153"/>
      <c r="B911" s="153"/>
      <c r="C911" s="153"/>
      <c r="D911" s="156"/>
      <c r="E911" s="57" t="s">
        <v>428</v>
      </c>
      <c r="F911" s="57" t="s">
        <v>422</v>
      </c>
      <c r="G911" s="57">
        <v>262406</v>
      </c>
      <c r="H911" s="58">
        <v>450</v>
      </c>
      <c r="I911" s="59">
        <v>440</v>
      </c>
      <c r="J911" s="152"/>
      <c r="K911" s="151"/>
      <c r="L911" s="152"/>
      <c r="M911" s="151"/>
    </row>
    <row r="912" spans="1:13">
      <c r="A912" s="153">
        <v>58</v>
      </c>
      <c r="B912" s="153" t="s">
        <v>454</v>
      </c>
      <c r="C912" s="153" t="s">
        <v>420</v>
      </c>
      <c r="D912" s="131" t="s">
        <v>1187</v>
      </c>
      <c r="E912" s="57" t="s">
        <v>430</v>
      </c>
      <c r="F912" s="57" t="s">
        <v>431</v>
      </c>
      <c r="G912" s="57">
        <v>262457</v>
      </c>
      <c r="H912" s="58">
        <v>4920</v>
      </c>
      <c r="I912" s="59">
        <v>1270</v>
      </c>
      <c r="J912" s="152">
        <v>400</v>
      </c>
      <c r="K912" s="151">
        <v>100</v>
      </c>
      <c r="L912" s="152">
        <v>10200</v>
      </c>
      <c r="M912" s="151">
        <f>I912+I913+I914+I915+I916*2+K912</f>
        <v>6850</v>
      </c>
    </row>
    <row r="913" spans="1:13">
      <c r="A913" s="153"/>
      <c r="B913" s="153"/>
      <c r="C913" s="153"/>
      <c r="D913" s="156"/>
      <c r="E913" s="57" t="s">
        <v>423</v>
      </c>
      <c r="F913" s="57" t="s">
        <v>424</v>
      </c>
      <c r="G913" s="57">
        <v>262454</v>
      </c>
      <c r="H913" s="58">
        <v>4000</v>
      </c>
      <c r="I913" s="60">
        <v>4000</v>
      </c>
      <c r="J913" s="152"/>
      <c r="K913" s="151"/>
      <c r="L913" s="152"/>
      <c r="M913" s="151"/>
    </row>
    <row r="914" spans="1:13" ht="24">
      <c r="A914" s="153"/>
      <c r="B914" s="153"/>
      <c r="C914" s="153"/>
      <c r="D914" s="156"/>
      <c r="E914" s="57" t="s">
        <v>425</v>
      </c>
      <c r="F914" s="57" t="s">
        <v>422</v>
      </c>
      <c r="G914" s="57">
        <v>262411</v>
      </c>
      <c r="H914" s="58">
        <v>4870</v>
      </c>
      <c r="I914" s="59">
        <v>300</v>
      </c>
      <c r="J914" s="152"/>
      <c r="K914" s="151"/>
      <c r="L914" s="152"/>
      <c r="M914" s="151"/>
    </row>
    <row r="915" spans="1:13">
      <c r="A915" s="153"/>
      <c r="B915" s="153"/>
      <c r="C915" s="153"/>
      <c r="D915" s="156"/>
      <c r="E915" s="57" t="s">
        <v>457</v>
      </c>
      <c r="F915" s="57" t="s">
        <v>422</v>
      </c>
      <c r="G915" s="57">
        <v>410540</v>
      </c>
      <c r="H915" s="58">
        <v>4700</v>
      </c>
      <c r="I915" s="59">
        <v>300</v>
      </c>
      <c r="J915" s="152"/>
      <c r="K915" s="151"/>
      <c r="L915" s="152"/>
      <c r="M915" s="151"/>
    </row>
    <row r="916" spans="1:13">
      <c r="A916" s="153"/>
      <c r="B916" s="153"/>
      <c r="C916" s="153"/>
      <c r="D916" s="156"/>
      <c r="E916" s="57" t="s">
        <v>428</v>
      </c>
      <c r="F916" s="57" t="s">
        <v>422</v>
      </c>
      <c r="G916" s="57">
        <v>262406</v>
      </c>
      <c r="H916" s="58">
        <v>450</v>
      </c>
      <c r="I916" s="59">
        <v>440</v>
      </c>
      <c r="J916" s="152"/>
      <c r="K916" s="151"/>
      <c r="L916" s="152"/>
      <c r="M916" s="151"/>
    </row>
    <row r="917" spans="1:13">
      <c r="A917" s="153">
        <v>59</v>
      </c>
      <c r="B917" s="153" t="s">
        <v>454</v>
      </c>
      <c r="C917" s="153" t="s">
        <v>420</v>
      </c>
      <c r="D917" s="131" t="s">
        <v>1188</v>
      </c>
      <c r="E917" s="57" t="s">
        <v>433</v>
      </c>
      <c r="F917" s="57" t="s">
        <v>431</v>
      </c>
      <c r="G917" s="57">
        <v>262458</v>
      </c>
      <c r="H917" s="58">
        <v>4920</v>
      </c>
      <c r="I917" s="59">
        <v>1270</v>
      </c>
      <c r="J917" s="152">
        <v>400</v>
      </c>
      <c r="K917" s="151">
        <v>100</v>
      </c>
      <c r="L917" s="152">
        <v>10200</v>
      </c>
      <c r="M917" s="151">
        <f>I917+I918+I919+I920+I921*2+K917</f>
        <v>9160</v>
      </c>
    </row>
    <row r="918" spans="1:13">
      <c r="A918" s="153"/>
      <c r="B918" s="153"/>
      <c r="C918" s="153"/>
      <c r="D918" s="156"/>
      <c r="E918" s="57" t="s">
        <v>423</v>
      </c>
      <c r="F918" s="57" t="s">
        <v>424</v>
      </c>
      <c r="G918" s="57">
        <v>262454</v>
      </c>
      <c r="H918" s="58">
        <v>4000</v>
      </c>
      <c r="I918" s="60">
        <v>4000</v>
      </c>
      <c r="J918" s="152"/>
      <c r="K918" s="151"/>
      <c r="L918" s="152"/>
      <c r="M918" s="151"/>
    </row>
    <row r="919" spans="1:13" ht="24">
      <c r="A919" s="153"/>
      <c r="B919" s="153"/>
      <c r="C919" s="153"/>
      <c r="D919" s="156"/>
      <c r="E919" s="57" t="s">
        <v>438</v>
      </c>
      <c r="F919" s="57" t="s">
        <v>422</v>
      </c>
      <c r="G919" s="57">
        <v>57391</v>
      </c>
      <c r="H919" s="58">
        <v>4870</v>
      </c>
      <c r="I919" s="59">
        <v>2610</v>
      </c>
      <c r="J919" s="152"/>
      <c r="K919" s="151"/>
      <c r="L919" s="152"/>
      <c r="M919" s="151"/>
    </row>
    <row r="920" spans="1:13">
      <c r="A920" s="153"/>
      <c r="B920" s="153"/>
      <c r="C920" s="153"/>
      <c r="D920" s="156"/>
      <c r="E920" s="57" t="s">
        <v>463</v>
      </c>
      <c r="F920" s="57" t="s">
        <v>422</v>
      </c>
      <c r="G920" s="57">
        <v>262429</v>
      </c>
      <c r="H920" s="58">
        <v>4700</v>
      </c>
      <c r="I920" s="59">
        <v>300</v>
      </c>
      <c r="J920" s="152"/>
      <c r="K920" s="151"/>
      <c r="L920" s="152"/>
      <c r="M920" s="151"/>
    </row>
    <row r="921" spans="1:13">
      <c r="A921" s="153"/>
      <c r="B921" s="153"/>
      <c r="C921" s="153"/>
      <c r="D921" s="156"/>
      <c r="E921" s="57" t="s">
        <v>428</v>
      </c>
      <c r="F921" s="57" t="s">
        <v>422</v>
      </c>
      <c r="G921" s="57">
        <v>262406</v>
      </c>
      <c r="H921" s="58">
        <v>450</v>
      </c>
      <c r="I921" s="59">
        <v>440</v>
      </c>
      <c r="J921" s="152"/>
      <c r="K921" s="151"/>
      <c r="L921" s="152"/>
      <c r="M921" s="151"/>
    </row>
    <row r="922" spans="1:13">
      <c r="A922" s="153">
        <v>60</v>
      </c>
      <c r="B922" s="153" t="s">
        <v>454</v>
      </c>
      <c r="C922" s="153" t="s">
        <v>420</v>
      </c>
      <c r="D922" s="131" t="s">
        <v>1189</v>
      </c>
      <c r="E922" s="57" t="s">
        <v>433</v>
      </c>
      <c r="F922" s="57" t="s">
        <v>431</v>
      </c>
      <c r="G922" s="57">
        <v>262458</v>
      </c>
      <c r="H922" s="58">
        <v>4920</v>
      </c>
      <c r="I922" s="59">
        <v>1270</v>
      </c>
      <c r="J922" s="152">
        <v>400</v>
      </c>
      <c r="K922" s="151">
        <v>100</v>
      </c>
      <c r="L922" s="152">
        <v>10200</v>
      </c>
      <c r="M922" s="151">
        <f>I922+I923+I924+I925+I926*2+K922</f>
        <v>9160</v>
      </c>
    </row>
    <row r="923" spans="1:13">
      <c r="A923" s="153"/>
      <c r="B923" s="153"/>
      <c r="C923" s="153"/>
      <c r="D923" s="156"/>
      <c r="E923" s="57" t="s">
        <v>423</v>
      </c>
      <c r="F923" s="57" t="s">
        <v>424</v>
      </c>
      <c r="G923" s="57">
        <v>262454</v>
      </c>
      <c r="H923" s="58">
        <v>4000</v>
      </c>
      <c r="I923" s="60">
        <v>4000</v>
      </c>
      <c r="J923" s="152"/>
      <c r="K923" s="151"/>
      <c r="L923" s="152"/>
      <c r="M923" s="151"/>
    </row>
    <row r="924" spans="1:13" ht="24">
      <c r="A924" s="153"/>
      <c r="B924" s="153"/>
      <c r="C924" s="153"/>
      <c r="D924" s="156"/>
      <c r="E924" s="57" t="s">
        <v>438</v>
      </c>
      <c r="F924" s="57" t="s">
        <v>422</v>
      </c>
      <c r="G924" s="57">
        <v>57391</v>
      </c>
      <c r="H924" s="58">
        <v>4870</v>
      </c>
      <c r="I924" s="59">
        <v>2610</v>
      </c>
      <c r="J924" s="152"/>
      <c r="K924" s="151"/>
      <c r="L924" s="152"/>
      <c r="M924" s="151"/>
    </row>
    <row r="925" spans="1:13">
      <c r="A925" s="153"/>
      <c r="B925" s="153"/>
      <c r="C925" s="153"/>
      <c r="D925" s="156"/>
      <c r="E925" s="57" t="s">
        <v>457</v>
      </c>
      <c r="F925" s="57" t="s">
        <v>422</v>
      </c>
      <c r="G925" s="57">
        <v>410540</v>
      </c>
      <c r="H925" s="58">
        <v>4700</v>
      </c>
      <c r="I925" s="59">
        <v>300</v>
      </c>
      <c r="J925" s="152"/>
      <c r="K925" s="151"/>
      <c r="L925" s="152"/>
      <c r="M925" s="151"/>
    </row>
    <row r="926" spans="1:13">
      <c r="A926" s="153"/>
      <c r="B926" s="153"/>
      <c r="C926" s="153"/>
      <c r="D926" s="156"/>
      <c r="E926" s="57" t="s">
        <v>428</v>
      </c>
      <c r="F926" s="57" t="s">
        <v>422</v>
      </c>
      <c r="G926" s="57">
        <v>262406</v>
      </c>
      <c r="H926" s="58">
        <v>450</v>
      </c>
      <c r="I926" s="59">
        <v>440</v>
      </c>
      <c r="J926" s="152"/>
      <c r="K926" s="151"/>
      <c r="L926" s="152"/>
      <c r="M926" s="151"/>
    </row>
    <row r="927" spans="1:13">
      <c r="A927" s="153">
        <v>61</v>
      </c>
      <c r="B927" s="153" t="s">
        <v>454</v>
      </c>
      <c r="C927" s="153" t="s">
        <v>420</v>
      </c>
      <c r="D927" s="131" t="s">
        <v>1190</v>
      </c>
      <c r="E927" s="57" t="s">
        <v>433</v>
      </c>
      <c r="F927" s="57" t="s">
        <v>431</v>
      </c>
      <c r="G927" s="57">
        <v>262458</v>
      </c>
      <c r="H927" s="58">
        <v>4920</v>
      </c>
      <c r="I927" s="59">
        <v>1270</v>
      </c>
      <c r="J927" s="152">
        <v>400</v>
      </c>
      <c r="K927" s="151">
        <v>100</v>
      </c>
      <c r="L927" s="152">
        <v>10200</v>
      </c>
      <c r="M927" s="151">
        <f>I927+I928+I929+I930+I931*2+K927</f>
        <v>6850</v>
      </c>
    </row>
    <row r="928" spans="1:13">
      <c r="A928" s="153"/>
      <c r="B928" s="153"/>
      <c r="C928" s="153"/>
      <c r="D928" s="156"/>
      <c r="E928" s="57" t="s">
        <v>423</v>
      </c>
      <c r="F928" s="57" t="s">
        <v>424</v>
      </c>
      <c r="G928" s="57">
        <v>262454</v>
      </c>
      <c r="H928" s="58">
        <v>4000</v>
      </c>
      <c r="I928" s="60">
        <v>4000</v>
      </c>
      <c r="J928" s="152"/>
      <c r="K928" s="151"/>
      <c r="L928" s="152"/>
      <c r="M928" s="151"/>
    </row>
    <row r="929" spans="1:13" ht="24">
      <c r="A929" s="153"/>
      <c r="B929" s="153"/>
      <c r="C929" s="153"/>
      <c r="D929" s="156"/>
      <c r="E929" s="57" t="s">
        <v>425</v>
      </c>
      <c r="F929" s="57" t="s">
        <v>422</v>
      </c>
      <c r="G929" s="57">
        <v>262411</v>
      </c>
      <c r="H929" s="58">
        <v>4870</v>
      </c>
      <c r="I929" s="59">
        <v>300</v>
      </c>
      <c r="J929" s="152"/>
      <c r="K929" s="151"/>
      <c r="L929" s="152"/>
      <c r="M929" s="151"/>
    </row>
    <row r="930" spans="1:13">
      <c r="A930" s="153"/>
      <c r="B930" s="153"/>
      <c r="C930" s="153"/>
      <c r="D930" s="156"/>
      <c r="E930" s="57" t="s">
        <v>457</v>
      </c>
      <c r="F930" s="57" t="s">
        <v>422</v>
      </c>
      <c r="G930" s="57">
        <v>410540</v>
      </c>
      <c r="H930" s="58">
        <v>4700</v>
      </c>
      <c r="I930" s="59">
        <v>300</v>
      </c>
      <c r="J930" s="152"/>
      <c r="K930" s="151"/>
      <c r="L930" s="152"/>
      <c r="M930" s="151"/>
    </row>
    <row r="931" spans="1:13">
      <c r="A931" s="153"/>
      <c r="B931" s="153"/>
      <c r="C931" s="153"/>
      <c r="D931" s="156"/>
      <c r="E931" s="57" t="s">
        <v>428</v>
      </c>
      <c r="F931" s="57" t="s">
        <v>422</v>
      </c>
      <c r="G931" s="57">
        <v>262406</v>
      </c>
      <c r="H931" s="58">
        <v>450</v>
      </c>
      <c r="I931" s="59">
        <v>440</v>
      </c>
      <c r="J931" s="152"/>
      <c r="K931" s="151"/>
      <c r="L931" s="152"/>
      <c r="M931" s="151"/>
    </row>
    <row r="932" spans="1:13" ht="24">
      <c r="A932" s="153">
        <v>62</v>
      </c>
      <c r="B932" s="153" t="s">
        <v>454</v>
      </c>
      <c r="C932" s="153" t="s">
        <v>420</v>
      </c>
      <c r="D932" s="131" t="s">
        <v>1191</v>
      </c>
      <c r="E932" s="57" t="s">
        <v>442</v>
      </c>
      <c r="F932" s="57" t="s">
        <v>443</v>
      </c>
      <c r="G932" s="61">
        <v>262447</v>
      </c>
      <c r="H932" s="58">
        <v>4920</v>
      </c>
      <c r="I932" s="59">
        <v>250</v>
      </c>
      <c r="J932" s="152">
        <v>400</v>
      </c>
      <c r="K932" s="151">
        <v>100</v>
      </c>
      <c r="L932" s="152">
        <v>10200</v>
      </c>
      <c r="M932" s="151">
        <f>I932+I933+I934+I935+I936*2+K932</f>
        <v>5830</v>
      </c>
    </row>
    <row r="933" spans="1:13">
      <c r="A933" s="153"/>
      <c r="B933" s="153"/>
      <c r="C933" s="153"/>
      <c r="D933" s="156"/>
      <c r="E933" s="57" t="s">
        <v>423</v>
      </c>
      <c r="F933" s="57" t="s">
        <v>424</v>
      </c>
      <c r="G933" s="57">
        <v>262454</v>
      </c>
      <c r="H933" s="58">
        <v>4000</v>
      </c>
      <c r="I933" s="60">
        <v>4000</v>
      </c>
      <c r="J933" s="152"/>
      <c r="K933" s="151"/>
      <c r="L933" s="152"/>
      <c r="M933" s="151"/>
    </row>
    <row r="934" spans="1:13" ht="24">
      <c r="A934" s="153"/>
      <c r="B934" s="153"/>
      <c r="C934" s="153"/>
      <c r="D934" s="156"/>
      <c r="E934" s="57" t="s">
        <v>425</v>
      </c>
      <c r="F934" s="57" t="s">
        <v>422</v>
      </c>
      <c r="G934" s="57">
        <v>262411</v>
      </c>
      <c r="H934" s="58">
        <v>4870</v>
      </c>
      <c r="I934" s="59">
        <v>300</v>
      </c>
      <c r="J934" s="152"/>
      <c r="K934" s="151"/>
      <c r="L934" s="152"/>
      <c r="M934" s="151"/>
    </row>
    <row r="935" spans="1:13">
      <c r="A935" s="153"/>
      <c r="B935" s="153"/>
      <c r="C935" s="153"/>
      <c r="D935" s="156"/>
      <c r="E935" s="57" t="s">
        <v>457</v>
      </c>
      <c r="F935" s="57" t="s">
        <v>422</v>
      </c>
      <c r="G935" s="57">
        <v>410540</v>
      </c>
      <c r="H935" s="58">
        <v>4700</v>
      </c>
      <c r="I935" s="59">
        <v>300</v>
      </c>
      <c r="J935" s="152"/>
      <c r="K935" s="151"/>
      <c r="L935" s="152"/>
      <c r="M935" s="151"/>
    </row>
    <row r="936" spans="1:13">
      <c r="A936" s="153"/>
      <c r="B936" s="153"/>
      <c r="C936" s="153"/>
      <c r="D936" s="156"/>
      <c r="E936" s="57" t="s">
        <v>428</v>
      </c>
      <c r="F936" s="57" t="s">
        <v>422</v>
      </c>
      <c r="G936" s="57">
        <v>262406</v>
      </c>
      <c r="H936" s="58">
        <v>450</v>
      </c>
      <c r="I936" s="59">
        <v>440</v>
      </c>
      <c r="J936" s="152"/>
      <c r="K936" s="151"/>
      <c r="L936" s="152"/>
      <c r="M936" s="151"/>
    </row>
    <row r="937" spans="1:13">
      <c r="A937" s="153"/>
      <c r="B937" s="153"/>
      <c r="C937" s="153"/>
      <c r="D937" s="156"/>
      <c r="E937" s="57" t="s">
        <v>444</v>
      </c>
      <c r="F937" s="57" t="s">
        <v>443</v>
      </c>
      <c r="G937" s="61">
        <v>57733</v>
      </c>
      <c r="H937" s="58"/>
      <c r="I937" s="59">
        <v>382</v>
      </c>
      <c r="J937" s="152"/>
      <c r="K937" s="151"/>
      <c r="L937" s="152"/>
      <c r="M937" s="151"/>
    </row>
    <row r="938" spans="1:13">
      <c r="A938" s="153"/>
      <c r="B938" s="153"/>
      <c r="C938" s="153"/>
      <c r="D938" s="156"/>
      <c r="E938" s="57" t="s">
        <v>445</v>
      </c>
      <c r="F938" s="57" t="s">
        <v>443</v>
      </c>
      <c r="G938" s="61">
        <v>57766</v>
      </c>
      <c r="H938" s="58"/>
      <c r="I938" s="59">
        <v>320</v>
      </c>
      <c r="J938" s="152"/>
      <c r="K938" s="151"/>
      <c r="L938" s="152"/>
      <c r="M938" s="151"/>
    </row>
    <row r="939" spans="1:13" ht="24">
      <c r="A939" s="153">
        <v>63</v>
      </c>
      <c r="B939" s="153" t="s">
        <v>454</v>
      </c>
      <c r="C939" s="153" t="s">
        <v>420</v>
      </c>
      <c r="D939" s="131" t="s">
        <v>1192</v>
      </c>
      <c r="E939" s="57" t="s">
        <v>442</v>
      </c>
      <c r="F939" s="57" t="s">
        <v>443</v>
      </c>
      <c r="G939" s="61">
        <v>262447</v>
      </c>
      <c r="H939" s="58">
        <v>4920</v>
      </c>
      <c r="I939" s="59">
        <v>250</v>
      </c>
      <c r="J939" s="152">
        <v>400</v>
      </c>
      <c r="K939" s="151">
        <v>100</v>
      </c>
      <c r="L939" s="152">
        <v>10200</v>
      </c>
      <c r="M939" s="151">
        <f>I939+I940+I941+I942+I943*2+K939</f>
        <v>9160</v>
      </c>
    </row>
    <row r="940" spans="1:13">
      <c r="A940" s="153"/>
      <c r="B940" s="153"/>
      <c r="C940" s="153"/>
      <c r="D940" s="156"/>
      <c r="E940" s="57" t="s">
        <v>423</v>
      </c>
      <c r="F940" s="57" t="s">
        <v>424</v>
      </c>
      <c r="G940" s="57">
        <v>262454</v>
      </c>
      <c r="H940" s="58">
        <v>4000</v>
      </c>
      <c r="I940" s="60">
        <v>4000</v>
      </c>
      <c r="J940" s="152"/>
      <c r="K940" s="151"/>
      <c r="L940" s="152"/>
      <c r="M940" s="151"/>
    </row>
    <row r="941" spans="1:13" ht="24">
      <c r="A941" s="153"/>
      <c r="B941" s="153"/>
      <c r="C941" s="153"/>
      <c r="D941" s="156"/>
      <c r="E941" s="57" t="s">
        <v>438</v>
      </c>
      <c r="F941" s="57" t="s">
        <v>422</v>
      </c>
      <c r="G941" s="57">
        <v>57391</v>
      </c>
      <c r="H941" s="58">
        <v>4870</v>
      </c>
      <c r="I941" s="59">
        <v>2610</v>
      </c>
      <c r="J941" s="152"/>
      <c r="K941" s="151"/>
      <c r="L941" s="152"/>
      <c r="M941" s="151"/>
    </row>
    <row r="942" spans="1:13">
      <c r="A942" s="153"/>
      <c r="B942" s="153"/>
      <c r="C942" s="153"/>
      <c r="D942" s="156"/>
      <c r="E942" s="57" t="s">
        <v>455</v>
      </c>
      <c r="F942" s="57" t="s">
        <v>448</v>
      </c>
      <c r="G942" s="57">
        <v>264241</v>
      </c>
      <c r="H942" s="58">
        <v>4700</v>
      </c>
      <c r="I942" s="59">
        <v>1320</v>
      </c>
      <c r="J942" s="152"/>
      <c r="K942" s="151"/>
      <c r="L942" s="152"/>
      <c r="M942" s="151"/>
    </row>
    <row r="943" spans="1:13">
      <c r="A943" s="153"/>
      <c r="B943" s="153"/>
      <c r="C943" s="153"/>
      <c r="D943" s="156"/>
      <c r="E943" s="57" t="s">
        <v>428</v>
      </c>
      <c r="F943" s="57" t="s">
        <v>422</v>
      </c>
      <c r="G943" s="57">
        <v>262406</v>
      </c>
      <c r="H943" s="58">
        <v>450</v>
      </c>
      <c r="I943" s="59">
        <v>440</v>
      </c>
      <c r="J943" s="152"/>
      <c r="K943" s="151"/>
      <c r="L943" s="152"/>
      <c r="M943" s="151"/>
    </row>
    <row r="944" spans="1:13">
      <c r="A944" s="153"/>
      <c r="B944" s="153"/>
      <c r="C944" s="153"/>
      <c r="D944" s="156"/>
      <c r="E944" s="57" t="s">
        <v>444</v>
      </c>
      <c r="F944" s="57" t="s">
        <v>443</v>
      </c>
      <c r="G944" s="61">
        <v>57733</v>
      </c>
      <c r="H944" s="58"/>
      <c r="I944" s="59">
        <v>382</v>
      </c>
      <c r="J944" s="152"/>
      <c r="K944" s="151"/>
      <c r="L944" s="152"/>
      <c r="M944" s="151"/>
    </row>
    <row r="945" spans="1:13">
      <c r="A945" s="153"/>
      <c r="B945" s="153"/>
      <c r="C945" s="153"/>
      <c r="D945" s="156"/>
      <c r="E945" s="57" t="s">
        <v>445</v>
      </c>
      <c r="F945" s="57" t="s">
        <v>443</v>
      </c>
      <c r="G945" s="61">
        <v>57766</v>
      </c>
      <c r="H945" s="58"/>
      <c r="I945" s="59">
        <v>320</v>
      </c>
      <c r="J945" s="152"/>
      <c r="K945" s="151"/>
      <c r="L945" s="152"/>
      <c r="M945" s="151"/>
    </row>
    <row r="946" spans="1:13" ht="24">
      <c r="A946" s="153">
        <v>64</v>
      </c>
      <c r="B946" s="153" t="s">
        <v>454</v>
      </c>
      <c r="C946" s="153" t="s">
        <v>420</v>
      </c>
      <c r="D946" s="131" t="s">
        <v>1193</v>
      </c>
      <c r="E946" s="57" t="s">
        <v>442</v>
      </c>
      <c r="F946" s="57" t="s">
        <v>443</v>
      </c>
      <c r="G946" s="61">
        <v>262447</v>
      </c>
      <c r="H946" s="58">
        <v>4920</v>
      </c>
      <c r="I946" s="59">
        <v>250</v>
      </c>
      <c r="J946" s="152">
        <v>400</v>
      </c>
      <c r="K946" s="151">
        <v>100</v>
      </c>
      <c r="L946" s="152">
        <v>10200</v>
      </c>
      <c r="M946" s="151">
        <f>I946+I947+I948+I949+I950*2+K946</f>
        <v>5830</v>
      </c>
    </row>
    <row r="947" spans="1:13">
      <c r="A947" s="153"/>
      <c r="B947" s="153"/>
      <c r="C947" s="153"/>
      <c r="D947" s="156"/>
      <c r="E947" s="57" t="s">
        <v>423</v>
      </c>
      <c r="F947" s="57" t="s">
        <v>424</v>
      </c>
      <c r="G947" s="57">
        <v>262454</v>
      </c>
      <c r="H947" s="58">
        <v>4000</v>
      </c>
      <c r="I947" s="60">
        <v>4000</v>
      </c>
      <c r="J947" s="152"/>
      <c r="K947" s="151"/>
      <c r="L947" s="152"/>
      <c r="M947" s="151"/>
    </row>
    <row r="948" spans="1:13" ht="24">
      <c r="A948" s="153"/>
      <c r="B948" s="153"/>
      <c r="C948" s="153"/>
      <c r="D948" s="156"/>
      <c r="E948" s="57" t="s">
        <v>425</v>
      </c>
      <c r="F948" s="57" t="s">
        <v>422</v>
      </c>
      <c r="G948" s="57">
        <v>262411</v>
      </c>
      <c r="H948" s="58">
        <v>4870</v>
      </c>
      <c r="I948" s="59">
        <v>300</v>
      </c>
      <c r="J948" s="152"/>
      <c r="K948" s="151"/>
      <c r="L948" s="152"/>
      <c r="M948" s="151"/>
    </row>
    <row r="949" spans="1:13">
      <c r="A949" s="153"/>
      <c r="B949" s="153"/>
      <c r="C949" s="153"/>
      <c r="D949" s="156"/>
      <c r="E949" s="57" t="s">
        <v>463</v>
      </c>
      <c r="F949" s="57" t="s">
        <v>422</v>
      </c>
      <c r="G949" s="57">
        <v>262429</v>
      </c>
      <c r="H949" s="58">
        <v>4700</v>
      </c>
      <c r="I949" s="59">
        <v>300</v>
      </c>
      <c r="J949" s="152"/>
      <c r="K949" s="151"/>
      <c r="L949" s="152"/>
      <c r="M949" s="151"/>
    </row>
    <row r="950" spans="1:13">
      <c r="A950" s="153"/>
      <c r="B950" s="153"/>
      <c r="C950" s="153"/>
      <c r="D950" s="156"/>
      <c r="E950" s="57" t="s">
        <v>428</v>
      </c>
      <c r="F950" s="57" t="s">
        <v>422</v>
      </c>
      <c r="G950" s="57">
        <v>262406</v>
      </c>
      <c r="H950" s="58">
        <v>450</v>
      </c>
      <c r="I950" s="59">
        <v>440</v>
      </c>
      <c r="J950" s="152"/>
      <c r="K950" s="151"/>
      <c r="L950" s="152"/>
      <c r="M950" s="151"/>
    </row>
    <row r="951" spans="1:13">
      <c r="A951" s="153"/>
      <c r="B951" s="153"/>
      <c r="C951" s="153"/>
      <c r="D951" s="156"/>
      <c r="E951" s="57" t="s">
        <v>444</v>
      </c>
      <c r="F951" s="57" t="s">
        <v>443</v>
      </c>
      <c r="G951" s="61">
        <v>57733</v>
      </c>
      <c r="H951" s="58"/>
      <c r="I951" s="59">
        <v>382</v>
      </c>
      <c r="J951" s="152"/>
      <c r="K951" s="151"/>
      <c r="L951" s="152"/>
      <c r="M951" s="151"/>
    </row>
    <row r="952" spans="1:13">
      <c r="A952" s="153"/>
      <c r="B952" s="153"/>
      <c r="C952" s="153"/>
      <c r="D952" s="156"/>
      <c r="E952" s="57" t="s">
        <v>445</v>
      </c>
      <c r="F952" s="57" t="s">
        <v>443</v>
      </c>
      <c r="G952" s="61">
        <v>57766</v>
      </c>
      <c r="H952" s="58"/>
      <c r="I952" s="59">
        <v>320</v>
      </c>
      <c r="J952" s="152"/>
      <c r="K952" s="151"/>
      <c r="L952" s="152"/>
      <c r="M952" s="151"/>
    </row>
    <row r="953" spans="1:13" ht="24">
      <c r="A953" s="153">
        <v>65</v>
      </c>
      <c r="B953" s="153" t="s">
        <v>454</v>
      </c>
      <c r="C953" s="153" t="s">
        <v>420</v>
      </c>
      <c r="D953" s="131" t="s">
        <v>1194</v>
      </c>
      <c r="E953" s="57" t="s">
        <v>442</v>
      </c>
      <c r="F953" s="57" t="s">
        <v>443</v>
      </c>
      <c r="G953" s="61">
        <v>262447</v>
      </c>
      <c r="H953" s="58">
        <v>4920</v>
      </c>
      <c r="I953" s="59">
        <v>250</v>
      </c>
      <c r="J953" s="152">
        <v>400</v>
      </c>
      <c r="K953" s="151">
        <v>100</v>
      </c>
      <c r="L953" s="152">
        <v>10200</v>
      </c>
      <c r="M953" s="151">
        <f>I953+I954+I955+I956+I957*2+K953</f>
        <v>8140</v>
      </c>
    </row>
    <row r="954" spans="1:13">
      <c r="A954" s="153"/>
      <c r="B954" s="153"/>
      <c r="C954" s="153"/>
      <c r="D954" s="156"/>
      <c r="E954" s="57" t="s">
        <v>423</v>
      </c>
      <c r="F954" s="57" t="s">
        <v>424</v>
      </c>
      <c r="G954" s="57">
        <v>262454</v>
      </c>
      <c r="H954" s="58">
        <v>4000</v>
      </c>
      <c r="I954" s="60">
        <v>4000</v>
      </c>
      <c r="J954" s="152"/>
      <c r="K954" s="151"/>
      <c r="L954" s="152"/>
      <c r="M954" s="151"/>
    </row>
    <row r="955" spans="1:13" ht="24">
      <c r="A955" s="153"/>
      <c r="B955" s="153"/>
      <c r="C955" s="153"/>
      <c r="D955" s="156"/>
      <c r="E955" s="57" t="s">
        <v>438</v>
      </c>
      <c r="F955" s="57" t="s">
        <v>422</v>
      </c>
      <c r="G955" s="57">
        <v>57391</v>
      </c>
      <c r="H955" s="58">
        <v>4870</v>
      </c>
      <c r="I955" s="59">
        <v>2610</v>
      </c>
      <c r="J955" s="152"/>
      <c r="K955" s="151"/>
      <c r="L955" s="152"/>
      <c r="M955" s="151"/>
    </row>
    <row r="956" spans="1:13">
      <c r="A956" s="153"/>
      <c r="B956" s="153"/>
      <c r="C956" s="153"/>
      <c r="D956" s="156"/>
      <c r="E956" s="57" t="s">
        <v>463</v>
      </c>
      <c r="F956" s="57" t="s">
        <v>422</v>
      </c>
      <c r="G956" s="57">
        <v>262429</v>
      </c>
      <c r="H956" s="58">
        <v>4700</v>
      </c>
      <c r="I956" s="59">
        <v>300</v>
      </c>
      <c r="J956" s="152"/>
      <c r="K956" s="151"/>
      <c r="L956" s="152"/>
      <c r="M956" s="151"/>
    </row>
    <row r="957" spans="1:13">
      <c r="A957" s="153"/>
      <c r="B957" s="153"/>
      <c r="C957" s="153"/>
      <c r="D957" s="156"/>
      <c r="E957" s="57" t="s">
        <v>428</v>
      </c>
      <c r="F957" s="57" t="s">
        <v>422</v>
      </c>
      <c r="G957" s="57">
        <v>262406</v>
      </c>
      <c r="H957" s="58">
        <v>450</v>
      </c>
      <c r="I957" s="59">
        <v>440</v>
      </c>
      <c r="J957" s="152"/>
      <c r="K957" s="151"/>
      <c r="L957" s="152"/>
      <c r="M957" s="151"/>
    </row>
    <row r="958" spans="1:13">
      <c r="A958" s="153"/>
      <c r="B958" s="153"/>
      <c r="C958" s="153"/>
      <c r="D958" s="156"/>
      <c r="E958" s="57" t="s">
        <v>444</v>
      </c>
      <c r="F958" s="57" t="s">
        <v>443</v>
      </c>
      <c r="G958" s="61">
        <v>57733</v>
      </c>
      <c r="H958" s="58"/>
      <c r="I958" s="59">
        <v>382</v>
      </c>
      <c r="J958" s="152"/>
      <c r="K958" s="151"/>
      <c r="L958" s="152"/>
      <c r="M958" s="151"/>
    </row>
    <row r="959" spans="1:13">
      <c r="A959" s="153"/>
      <c r="B959" s="153"/>
      <c r="C959" s="153"/>
      <c r="D959" s="156"/>
      <c r="E959" s="57" t="s">
        <v>445</v>
      </c>
      <c r="F959" s="57" t="s">
        <v>443</v>
      </c>
      <c r="G959" s="61">
        <v>57766</v>
      </c>
      <c r="H959" s="58"/>
      <c r="I959" s="59">
        <v>320</v>
      </c>
      <c r="J959" s="152"/>
      <c r="K959" s="151"/>
      <c r="L959" s="152"/>
      <c r="M959" s="151"/>
    </row>
    <row r="960" spans="1:13" ht="24">
      <c r="A960" s="153">
        <v>66</v>
      </c>
      <c r="B960" s="153" t="s">
        <v>454</v>
      </c>
      <c r="C960" s="153" t="s">
        <v>420</v>
      </c>
      <c r="D960" s="131" t="s">
        <v>1195</v>
      </c>
      <c r="E960" s="57" t="s">
        <v>442</v>
      </c>
      <c r="F960" s="57" t="s">
        <v>443</v>
      </c>
      <c r="G960" s="61">
        <v>262447</v>
      </c>
      <c r="H960" s="58">
        <v>4920</v>
      </c>
      <c r="I960" s="59">
        <v>250</v>
      </c>
      <c r="J960" s="152">
        <v>400</v>
      </c>
      <c r="K960" s="151">
        <v>100</v>
      </c>
      <c r="L960" s="152">
        <v>10200</v>
      </c>
      <c r="M960" s="151">
        <f>I960+I961+I962+I963+I964*2+K960</f>
        <v>8140</v>
      </c>
    </row>
    <row r="961" spans="1:13">
      <c r="A961" s="153"/>
      <c r="B961" s="153"/>
      <c r="C961" s="153"/>
      <c r="D961" s="156"/>
      <c r="E961" s="57" t="s">
        <v>423</v>
      </c>
      <c r="F961" s="57" t="s">
        <v>424</v>
      </c>
      <c r="G961" s="57">
        <v>262454</v>
      </c>
      <c r="H961" s="58">
        <v>4000</v>
      </c>
      <c r="I961" s="60">
        <v>4000</v>
      </c>
      <c r="J961" s="152"/>
      <c r="K961" s="151"/>
      <c r="L961" s="152"/>
      <c r="M961" s="151"/>
    </row>
    <row r="962" spans="1:13" ht="24">
      <c r="A962" s="153"/>
      <c r="B962" s="153"/>
      <c r="C962" s="153"/>
      <c r="D962" s="156"/>
      <c r="E962" s="57" t="s">
        <v>438</v>
      </c>
      <c r="F962" s="57" t="s">
        <v>422</v>
      </c>
      <c r="G962" s="57">
        <v>57391</v>
      </c>
      <c r="H962" s="58">
        <v>4870</v>
      </c>
      <c r="I962" s="59">
        <v>2610</v>
      </c>
      <c r="J962" s="152"/>
      <c r="K962" s="151"/>
      <c r="L962" s="152"/>
      <c r="M962" s="151"/>
    </row>
    <row r="963" spans="1:13">
      <c r="A963" s="153"/>
      <c r="B963" s="153"/>
      <c r="C963" s="153"/>
      <c r="D963" s="156"/>
      <c r="E963" s="57" t="s">
        <v>457</v>
      </c>
      <c r="F963" s="57" t="s">
        <v>422</v>
      </c>
      <c r="G963" s="57">
        <v>410540</v>
      </c>
      <c r="H963" s="58">
        <v>4700</v>
      </c>
      <c r="I963" s="59">
        <v>300</v>
      </c>
      <c r="J963" s="152"/>
      <c r="K963" s="151"/>
      <c r="L963" s="152"/>
      <c r="M963" s="151"/>
    </row>
    <row r="964" spans="1:13">
      <c r="A964" s="153"/>
      <c r="B964" s="153"/>
      <c r="C964" s="153"/>
      <c r="D964" s="156"/>
      <c r="E964" s="57" t="s">
        <v>428</v>
      </c>
      <c r="F964" s="57" t="s">
        <v>422</v>
      </c>
      <c r="G964" s="57">
        <v>262406</v>
      </c>
      <c r="H964" s="58">
        <v>450</v>
      </c>
      <c r="I964" s="59">
        <v>440</v>
      </c>
      <c r="J964" s="152"/>
      <c r="K964" s="151"/>
      <c r="L964" s="152"/>
      <c r="M964" s="151"/>
    </row>
    <row r="965" spans="1:13">
      <c r="A965" s="153"/>
      <c r="B965" s="153"/>
      <c r="C965" s="153"/>
      <c r="D965" s="156"/>
      <c r="E965" s="57" t="s">
        <v>444</v>
      </c>
      <c r="F965" s="57" t="s">
        <v>443</v>
      </c>
      <c r="G965" s="61">
        <v>57733</v>
      </c>
      <c r="H965" s="58"/>
      <c r="I965" s="59">
        <v>382</v>
      </c>
      <c r="J965" s="152"/>
      <c r="K965" s="151"/>
      <c r="L965" s="152"/>
      <c r="M965" s="151"/>
    </row>
    <row r="966" spans="1:13">
      <c r="A966" s="153"/>
      <c r="B966" s="153"/>
      <c r="C966" s="153"/>
      <c r="D966" s="156"/>
      <c r="E966" s="57" t="s">
        <v>445</v>
      </c>
      <c r="F966" s="57" t="s">
        <v>443</v>
      </c>
      <c r="G966" s="61">
        <v>57766</v>
      </c>
      <c r="H966" s="58"/>
      <c r="I966" s="59">
        <v>320</v>
      </c>
      <c r="J966" s="152"/>
      <c r="K966" s="151"/>
      <c r="L966" s="152"/>
      <c r="M966" s="151"/>
    </row>
    <row r="967" spans="1:13" ht="24">
      <c r="A967" s="153">
        <v>67</v>
      </c>
      <c r="B967" s="153" t="s">
        <v>454</v>
      </c>
      <c r="C967" s="153" t="s">
        <v>420</v>
      </c>
      <c r="D967" s="131" t="s">
        <v>1196</v>
      </c>
      <c r="E967" s="57" t="s">
        <v>446</v>
      </c>
      <c r="F967" s="57" t="s">
        <v>443</v>
      </c>
      <c r="G967" s="61">
        <v>262452</v>
      </c>
      <c r="H967" s="58">
        <v>4920</v>
      </c>
      <c r="I967" s="59">
        <v>250</v>
      </c>
      <c r="J967" s="152">
        <v>400</v>
      </c>
      <c r="K967" s="151">
        <v>100</v>
      </c>
      <c r="L967" s="152">
        <v>10200</v>
      </c>
      <c r="M967" s="151">
        <f>I967+I968+I969+I970+I971*2+K967</f>
        <v>6850</v>
      </c>
    </row>
    <row r="968" spans="1:13">
      <c r="A968" s="153"/>
      <c r="B968" s="153"/>
      <c r="C968" s="153"/>
      <c r="D968" s="156"/>
      <c r="E968" s="57" t="s">
        <v>423</v>
      </c>
      <c r="F968" s="57" t="s">
        <v>424</v>
      </c>
      <c r="G968" s="57">
        <v>262454</v>
      </c>
      <c r="H968" s="58">
        <v>4000</v>
      </c>
      <c r="I968" s="60">
        <v>4000</v>
      </c>
      <c r="J968" s="152"/>
      <c r="K968" s="151"/>
      <c r="L968" s="152"/>
      <c r="M968" s="151"/>
    </row>
    <row r="969" spans="1:13" ht="24">
      <c r="A969" s="153"/>
      <c r="B969" s="153"/>
      <c r="C969" s="153"/>
      <c r="D969" s="156"/>
      <c r="E969" s="57" t="s">
        <v>425</v>
      </c>
      <c r="F969" s="57" t="s">
        <v>422</v>
      </c>
      <c r="G969" s="57">
        <v>262411</v>
      </c>
      <c r="H969" s="58">
        <v>4870</v>
      </c>
      <c r="I969" s="59">
        <v>300</v>
      </c>
      <c r="J969" s="152"/>
      <c r="K969" s="151"/>
      <c r="L969" s="152"/>
      <c r="M969" s="151"/>
    </row>
    <row r="970" spans="1:13">
      <c r="A970" s="153"/>
      <c r="B970" s="153"/>
      <c r="C970" s="153"/>
      <c r="D970" s="156"/>
      <c r="E970" s="57" t="s">
        <v>455</v>
      </c>
      <c r="F970" s="57" t="s">
        <v>448</v>
      </c>
      <c r="G970" s="57">
        <v>264241</v>
      </c>
      <c r="H970" s="58">
        <v>4700</v>
      </c>
      <c r="I970" s="59">
        <v>1320</v>
      </c>
      <c r="J970" s="152"/>
      <c r="K970" s="151"/>
      <c r="L970" s="152"/>
      <c r="M970" s="151"/>
    </row>
    <row r="971" spans="1:13">
      <c r="A971" s="153"/>
      <c r="B971" s="153"/>
      <c r="C971" s="153"/>
      <c r="D971" s="156"/>
      <c r="E971" s="57" t="s">
        <v>428</v>
      </c>
      <c r="F971" s="57" t="s">
        <v>422</v>
      </c>
      <c r="G971" s="57">
        <v>262406</v>
      </c>
      <c r="H971" s="58">
        <v>450</v>
      </c>
      <c r="I971" s="59">
        <v>440</v>
      </c>
      <c r="J971" s="152"/>
      <c r="K971" s="151"/>
      <c r="L971" s="152"/>
      <c r="M971" s="151"/>
    </row>
    <row r="972" spans="1:13">
      <c r="A972" s="153"/>
      <c r="B972" s="153"/>
      <c r="C972" s="153"/>
      <c r="D972" s="156"/>
      <c r="E972" s="57" t="s">
        <v>444</v>
      </c>
      <c r="F972" s="57" t="s">
        <v>443</v>
      </c>
      <c r="G972" s="61">
        <v>57733</v>
      </c>
      <c r="H972" s="58"/>
      <c r="I972" s="59">
        <v>382</v>
      </c>
      <c r="J972" s="152"/>
      <c r="K972" s="151"/>
      <c r="L972" s="152"/>
      <c r="M972" s="151"/>
    </row>
    <row r="973" spans="1:13">
      <c r="A973" s="153"/>
      <c r="B973" s="153"/>
      <c r="C973" s="153"/>
      <c r="D973" s="156"/>
      <c r="E973" s="57" t="s">
        <v>445</v>
      </c>
      <c r="F973" s="57" t="s">
        <v>443</v>
      </c>
      <c r="G973" s="61">
        <v>57766</v>
      </c>
      <c r="H973" s="58"/>
      <c r="I973" s="59">
        <v>320</v>
      </c>
      <c r="J973" s="152"/>
      <c r="K973" s="151"/>
      <c r="L973" s="152"/>
      <c r="M973" s="151"/>
    </row>
    <row r="974" spans="1:13" ht="24">
      <c r="A974" s="153">
        <v>68</v>
      </c>
      <c r="B974" s="153" t="s">
        <v>454</v>
      </c>
      <c r="C974" s="153" t="s">
        <v>420</v>
      </c>
      <c r="D974" s="131" t="s">
        <v>1197</v>
      </c>
      <c r="E974" s="57" t="s">
        <v>446</v>
      </c>
      <c r="F974" s="57" t="s">
        <v>443</v>
      </c>
      <c r="G974" s="61">
        <v>262452</v>
      </c>
      <c r="H974" s="58">
        <v>4920</v>
      </c>
      <c r="I974" s="59">
        <v>250</v>
      </c>
      <c r="J974" s="152">
        <v>400</v>
      </c>
      <c r="K974" s="151">
        <v>100</v>
      </c>
      <c r="L974" s="152">
        <v>10200</v>
      </c>
      <c r="M974" s="151">
        <f>I974+I975+I976+I977+I978*2+K974</f>
        <v>5830</v>
      </c>
    </row>
    <row r="975" spans="1:13">
      <c r="A975" s="153"/>
      <c r="B975" s="153"/>
      <c r="C975" s="153"/>
      <c r="D975" s="156"/>
      <c r="E975" s="57" t="s">
        <v>423</v>
      </c>
      <c r="F975" s="57" t="s">
        <v>424</v>
      </c>
      <c r="G975" s="57">
        <v>262454</v>
      </c>
      <c r="H975" s="58">
        <v>4000</v>
      </c>
      <c r="I975" s="60">
        <v>4000</v>
      </c>
      <c r="J975" s="152"/>
      <c r="K975" s="151"/>
      <c r="L975" s="152"/>
      <c r="M975" s="151"/>
    </row>
    <row r="976" spans="1:13" ht="24">
      <c r="A976" s="153"/>
      <c r="B976" s="153"/>
      <c r="C976" s="153"/>
      <c r="D976" s="156"/>
      <c r="E976" s="57" t="s">
        <v>425</v>
      </c>
      <c r="F976" s="57" t="s">
        <v>422</v>
      </c>
      <c r="G976" s="57">
        <v>262411</v>
      </c>
      <c r="H976" s="58">
        <v>4870</v>
      </c>
      <c r="I976" s="59">
        <v>300</v>
      </c>
      <c r="J976" s="152"/>
      <c r="K976" s="151"/>
      <c r="L976" s="152"/>
      <c r="M976" s="151"/>
    </row>
    <row r="977" spans="1:13">
      <c r="A977" s="153"/>
      <c r="B977" s="153"/>
      <c r="C977" s="153"/>
      <c r="D977" s="156"/>
      <c r="E977" s="57" t="s">
        <v>457</v>
      </c>
      <c r="F977" s="57" t="s">
        <v>422</v>
      </c>
      <c r="G977" s="57">
        <v>410540</v>
      </c>
      <c r="H977" s="58">
        <v>4700</v>
      </c>
      <c r="I977" s="59">
        <v>300</v>
      </c>
      <c r="J977" s="152"/>
      <c r="K977" s="151"/>
      <c r="L977" s="152"/>
      <c r="M977" s="151"/>
    </row>
    <row r="978" spans="1:13">
      <c r="A978" s="153"/>
      <c r="B978" s="153"/>
      <c r="C978" s="153"/>
      <c r="D978" s="156"/>
      <c r="E978" s="57" t="s">
        <v>428</v>
      </c>
      <c r="F978" s="57" t="s">
        <v>422</v>
      </c>
      <c r="G978" s="57">
        <v>262406</v>
      </c>
      <c r="H978" s="58">
        <v>450</v>
      </c>
      <c r="I978" s="59">
        <v>440</v>
      </c>
      <c r="J978" s="152"/>
      <c r="K978" s="151"/>
      <c r="L978" s="152"/>
      <c r="M978" s="151"/>
    </row>
    <row r="979" spans="1:13">
      <c r="A979" s="153"/>
      <c r="B979" s="153"/>
      <c r="C979" s="153"/>
      <c r="D979" s="156"/>
      <c r="E979" s="57" t="s">
        <v>444</v>
      </c>
      <c r="F979" s="57" t="s">
        <v>443</v>
      </c>
      <c r="G979" s="61">
        <v>57733</v>
      </c>
      <c r="H979" s="58"/>
      <c r="I979" s="59">
        <v>382</v>
      </c>
      <c r="J979" s="152"/>
      <c r="K979" s="151"/>
      <c r="L979" s="152"/>
      <c r="M979" s="151"/>
    </row>
    <row r="980" spans="1:13">
      <c r="A980" s="153"/>
      <c r="B980" s="153"/>
      <c r="C980" s="153"/>
      <c r="D980" s="156"/>
      <c r="E980" s="57" t="s">
        <v>445</v>
      </c>
      <c r="F980" s="57" t="s">
        <v>443</v>
      </c>
      <c r="G980" s="61">
        <v>57766</v>
      </c>
      <c r="H980" s="58"/>
      <c r="I980" s="59">
        <v>320</v>
      </c>
      <c r="J980" s="152"/>
      <c r="K980" s="151"/>
      <c r="L980" s="152"/>
      <c r="M980" s="151"/>
    </row>
    <row r="981" spans="1:13" ht="24">
      <c r="A981" s="153">
        <v>69</v>
      </c>
      <c r="B981" s="153" t="s">
        <v>454</v>
      </c>
      <c r="C981" s="153" t="s">
        <v>420</v>
      </c>
      <c r="D981" s="131" t="s">
        <v>1198</v>
      </c>
      <c r="E981" s="57" t="s">
        <v>446</v>
      </c>
      <c r="F981" s="57" t="s">
        <v>443</v>
      </c>
      <c r="G981" s="61">
        <v>262452</v>
      </c>
      <c r="H981" s="58">
        <v>4920</v>
      </c>
      <c r="I981" s="59">
        <v>250</v>
      </c>
      <c r="J981" s="152">
        <v>400</v>
      </c>
      <c r="K981" s="151">
        <v>100</v>
      </c>
      <c r="L981" s="152">
        <v>10200</v>
      </c>
      <c r="M981" s="151">
        <f>I981+I982+I983+I984+I985*2+K981</f>
        <v>8140</v>
      </c>
    </row>
    <row r="982" spans="1:13">
      <c r="A982" s="153"/>
      <c r="B982" s="153"/>
      <c r="C982" s="153"/>
      <c r="D982" s="156"/>
      <c r="E982" s="57" t="s">
        <v>423</v>
      </c>
      <c r="F982" s="57" t="s">
        <v>424</v>
      </c>
      <c r="G982" s="57">
        <v>262454</v>
      </c>
      <c r="H982" s="58">
        <v>4000</v>
      </c>
      <c r="I982" s="60">
        <v>4000</v>
      </c>
      <c r="J982" s="152"/>
      <c r="K982" s="151"/>
      <c r="L982" s="152"/>
      <c r="M982" s="151"/>
    </row>
    <row r="983" spans="1:13" ht="24">
      <c r="A983" s="153"/>
      <c r="B983" s="153"/>
      <c r="C983" s="153"/>
      <c r="D983" s="156"/>
      <c r="E983" s="57" t="s">
        <v>438</v>
      </c>
      <c r="F983" s="57" t="s">
        <v>422</v>
      </c>
      <c r="G983" s="57">
        <v>57391</v>
      </c>
      <c r="H983" s="58">
        <v>4870</v>
      </c>
      <c r="I983" s="59">
        <v>2610</v>
      </c>
      <c r="J983" s="152"/>
      <c r="K983" s="151"/>
      <c r="L983" s="152"/>
      <c r="M983" s="151"/>
    </row>
    <row r="984" spans="1:13">
      <c r="A984" s="153"/>
      <c r="B984" s="153"/>
      <c r="C984" s="153"/>
      <c r="D984" s="156"/>
      <c r="E984" s="57" t="s">
        <v>457</v>
      </c>
      <c r="F984" s="57" t="s">
        <v>422</v>
      </c>
      <c r="G984" s="57">
        <v>410540</v>
      </c>
      <c r="H984" s="58">
        <v>4700</v>
      </c>
      <c r="I984" s="59">
        <v>300</v>
      </c>
      <c r="J984" s="152"/>
      <c r="K984" s="151"/>
      <c r="L984" s="152"/>
      <c r="M984" s="151"/>
    </row>
    <row r="985" spans="1:13">
      <c r="A985" s="153"/>
      <c r="B985" s="153"/>
      <c r="C985" s="153"/>
      <c r="D985" s="156"/>
      <c r="E985" s="57" t="s">
        <v>428</v>
      </c>
      <c r="F985" s="57" t="s">
        <v>422</v>
      </c>
      <c r="G985" s="57">
        <v>262406</v>
      </c>
      <c r="H985" s="58">
        <v>450</v>
      </c>
      <c r="I985" s="59">
        <v>440</v>
      </c>
      <c r="J985" s="152"/>
      <c r="K985" s="151"/>
      <c r="L985" s="152"/>
      <c r="M985" s="151"/>
    </row>
    <row r="986" spans="1:13">
      <c r="A986" s="153"/>
      <c r="B986" s="153"/>
      <c r="C986" s="153"/>
      <c r="D986" s="156"/>
      <c r="E986" s="57" t="s">
        <v>444</v>
      </c>
      <c r="F986" s="57" t="s">
        <v>443</v>
      </c>
      <c r="G986" s="61">
        <v>57733</v>
      </c>
      <c r="H986" s="58"/>
      <c r="I986" s="59">
        <v>382</v>
      </c>
      <c r="J986" s="152"/>
      <c r="K986" s="151"/>
      <c r="L986" s="152"/>
      <c r="M986" s="151"/>
    </row>
    <row r="987" spans="1:13">
      <c r="A987" s="153"/>
      <c r="B987" s="153"/>
      <c r="C987" s="153"/>
      <c r="D987" s="156"/>
      <c r="E987" s="57" t="s">
        <v>445</v>
      </c>
      <c r="F987" s="57" t="s">
        <v>443</v>
      </c>
      <c r="G987" s="61">
        <v>57766</v>
      </c>
      <c r="H987" s="58"/>
      <c r="I987" s="59">
        <v>320</v>
      </c>
      <c r="J987" s="152"/>
      <c r="K987" s="151"/>
      <c r="L987" s="152"/>
      <c r="M987" s="151"/>
    </row>
    <row r="988" spans="1:13" ht="24">
      <c r="A988" s="153">
        <v>70</v>
      </c>
      <c r="B988" s="153" t="s">
        <v>454</v>
      </c>
      <c r="C988" s="153" t="s">
        <v>420</v>
      </c>
      <c r="D988" s="131" t="s">
        <v>1199</v>
      </c>
      <c r="E988" s="57" t="s">
        <v>446</v>
      </c>
      <c r="F988" s="57" t="s">
        <v>443</v>
      </c>
      <c r="G988" s="61">
        <v>262452</v>
      </c>
      <c r="H988" s="58">
        <v>4920</v>
      </c>
      <c r="I988" s="59">
        <v>250</v>
      </c>
      <c r="J988" s="152">
        <v>400</v>
      </c>
      <c r="K988" s="151">
        <v>100</v>
      </c>
      <c r="L988" s="152">
        <v>10200</v>
      </c>
      <c r="M988" s="151">
        <f>I988+I989+I990+I991+I992*2+K988</f>
        <v>9160</v>
      </c>
    </row>
    <row r="989" spans="1:13">
      <c r="A989" s="153"/>
      <c r="B989" s="153"/>
      <c r="C989" s="153"/>
      <c r="D989" s="156"/>
      <c r="E989" s="57" t="s">
        <v>423</v>
      </c>
      <c r="F989" s="57" t="s">
        <v>424</v>
      </c>
      <c r="G989" s="57">
        <v>262454</v>
      </c>
      <c r="H989" s="58">
        <v>4000</v>
      </c>
      <c r="I989" s="60">
        <v>4000</v>
      </c>
      <c r="J989" s="152"/>
      <c r="K989" s="151"/>
      <c r="L989" s="152"/>
      <c r="M989" s="151"/>
    </row>
    <row r="990" spans="1:13" ht="24">
      <c r="A990" s="153"/>
      <c r="B990" s="153"/>
      <c r="C990" s="153"/>
      <c r="D990" s="156"/>
      <c r="E990" s="57" t="s">
        <v>438</v>
      </c>
      <c r="F990" s="57" t="s">
        <v>422</v>
      </c>
      <c r="G990" s="57">
        <v>57391</v>
      </c>
      <c r="H990" s="58">
        <v>4870</v>
      </c>
      <c r="I990" s="59">
        <v>2610</v>
      </c>
      <c r="J990" s="152"/>
      <c r="K990" s="151"/>
      <c r="L990" s="152"/>
      <c r="M990" s="151"/>
    </row>
    <row r="991" spans="1:13">
      <c r="A991" s="153"/>
      <c r="B991" s="153"/>
      <c r="C991" s="153"/>
      <c r="D991" s="156"/>
      <c r="E991" s="57" t="s">
        <v>455</v>
      </c>
      <c r="F991" s="57" t="s">
        <v>448</v>
      </c>
      <c r="G991" s="57">
        <v>264241</v>
      </c>
      <c r="H991" s="58">
        <v>4700</v>
      </c>
      <c r="I991" s="59">
        <v>1320</v>
      </c>
      <c r="J991" s="152"/>
      <c r="K991" s="151"/>
      <c r="L991" s="152"/>
      <c r="M991" s="151"/>
    </row>
    <row r="992" spans="1:13">
      <c r="A992" s="153"/>
      <c r="B992" s="153"/>
      <c r="C992" s="153"/>
      <c r="D992" s="156"/>
      <c r="E992" s="57" t="s">
        <v>428</v>
      </c>
      <c r="F992" s="57" t="s">
        <v>422</v>
      </c>
      <c r="G992" s="57">
        <v>262406</v>
      </c>
      <c r="H992" s="58">
        <v>450</v>
      </c>
      <c r="I992" s="59">
        <v>440</v>
      </c>
      <c r="J992" s="152"/>
      <c r="K992" s="151"/>
      <c r="L992" s="152"/>
      <c r="M992" s="151"/>
    </row>
    <row r="993" spans="1:13">
      <c r="A993" s="153"/>
      <c r="B993" s="153"/>
      <c r="C993" s="153"/>
      <c r="D993" s="156"/>
      <c r="E993" s="57" t="s">
        <v>444</v>
      </c>
      <c r="F993" s="57" t="s">
        <v>443</v>
      </c>
      <c r="G993" s="61">
        <v>57733</v>
      </c>
      <c r="H993" s="58"/>
      <c r="I993" s="59">
        <v>382</v>
      </c>
      <c r="J993" s="152"/>
      <c r="K993" s="151"/>
      <c r="L993" s="152"/>
      <c r="M993" s="151"/>
    </row>
    <row r="994" spans="1:13">
      <c r="A994" s="153"/>
      <c r="B994" s="153"/>
      <c r="C994" s="153"/>
      <c r="D994" s="156"/>
      <c r="E994" s="57" t="s">
        <v>445</v>
      </c>
      <c r="F994" s="57" t="s">
        <v>443</v>
      </c>
      <c r="G994" s="61">
        <v>57766</v>
      </c>
      <c r="H994" s="58"/>
      <c r="I994" s="59">
        <v>320</v>
      </c>
      <c r="J994" s="152"/>
      <c r="K994" s="151"/>
      <c r="L994" s="152"/>
      <c r="M994" s="151"/>
    </row>
    <row r="995" spans="1:13" ht="24">
      <c r="A995" s="153">
        <v>71</v>
      </c>
      <c r="B995" s="153" t="s">
        <v>454</v>
      </c>
      <c r="C995" s="153" t="s">
        <v>420</v>
      </c>
      <c r="D995" s="131" t="s">
        <v>1200</v>
      </c>
      <c r="E995" s="57" t="s">
        <v>446</v>
      </c>
      <c r="F995" s="57" t="s">
        <v>443</v>
      </c>
      <c r="G995" s="61">
        <v>262452</v>
      </c>
      <c r="H995" s="58">
        <v>4920</v>
      </c>
      <c r="I995" s="59">
        <v>250</v>
      </c>
      <c r="J995" s="152">
        <v>400</v>
      </c>
      <c r="K995" s="151">
        <v>100</v>
      </c>
      <c r="L995" s="152">
        <v>10200</v>
      </c>
      <c r="M995" s="151">
        <f>I995+I996+I997+I998+I999*2+K995</f>
        <v>5830</v>
      </c>
    </row>
    <row r="996" spans="1:13">
      <c r="A996" s="153"/>
      <c r="B996" s="153"/>
      <c r="C996" s="153"/>
      <c r="D996" s="156"/>
      <c r="E996" s="57" t="s">
        <v>423</v>
      </c>
      <c r="F996" s="57" t="s">
        <v>424</v>
      </c>
      <c r="G996" s="57">
        <v>262454</v>
      </c>
      <c r="H996" s="58">
        <v>4000</v>
      </c>
      <c r="I996" s="60">
        <v>4000</v>
      </c>
      <c r="J996" s="152"/>
      <c r="K996" s="151"/>
      <c r="L996" s="152"/>
      <c r="M996" s="151"/>
    </row>
    <row r="997" spans="1:13" ht="24">
      <c r="A997" s="153"/>
      <c r="B997" s="153"/>
      <c r="C997" s="153"/>
      <c r="D997" s="156"/>
      <c r="E997" s="57" t="s">
        <v>425</v>
      </c>
      <c r="F997" s="57" t="s">
        <v>422</v>
      </c>
      <c r="G997" s="57">
        <v>262411</v>
      </c>
      <c r="H997" s="58">
        <v>4870</v>
      </c>
      <c r="I997" s="59">
        <v>300</v>
      </c>
      <c r="J997" s="152"/>
      <c r="K997" s="151"/>
      <c r="L997" s="152"/>
      <c r="M997" s="151"/>
    </row>
    <row r="998" spans="1:13">
      <c r="A998" s="153"/>
      <c r="B998" s="153"/>
      <c r="C998" s="153"/>
      <c r="D998" s="156"/>
      <c r="E998" s="57" t="s">
        <v>463</v>
      </c>
      <c r="F998" s="57" t="s">
        <v>422</v>
      </c>
      <c r="G998" s="57">
        <v>262429</v>
      </c>
      <c r="H998" s="58">
        <v>4700</v>
      </c>
      <c r="I998" s="59">
        <v>300</v>
      </c>
      <c r="J998" s="152"/>
      <c r="K998" s="151"/>
      <c r="L998" s="152"/>
      <c r="M998" s="151"/>
    </row>
    <row r="999" spans="1:13">
      <c r="A999" s="153"/>
      <c r="B999" s="153"/>
      <c r="C999" s="153"/>
      <c r="D999" s="156"/>
      <c r="E999" s="57" t="s">
        <v>428</v>
      </c>
      <c r="F999" s="57" t="s">
        <v>422</v>
      </c>
      <c r="G999" s="57">
        <v>262406</v>
      </c>
      <c r="H999" s="58">
        <v>450</v>
      </c>
      <c r="I999" s="59">
        <v>440</v>
      </c>
      <c r="J999" s="152"/>
      <c r="K999" s="151"/>
      <c r="L999" s="152"/>
      <c r="M999" s="151"/>
    </row>
    <row r="1000" spans="1:13">
      <c r="A1000" s="153"/>
      <c r="B1000" s="153"/>
      <c r="C1000" s="153"/>
      <c r="D1000" s="156"/>
      <c r="E1000" s="57" t="s">
        <v>444</v>
      </c>
      <c r="F1000" s="57" t="s">
        <v>443</v>
      </c>
      <c r="G1000" s="61">
        <v>57733</v>
      </c>
      <c r="H1000" s="58"/>
      <c r="I1000" s="59">
        <v>382</v>
      </c>
      <c r="J1000" s="152"/>
      <c r="K1000" s="151"/>
      <c r="L1000" s="152"/>
      <c r="M1000" s="151"/>
    </row>
    <row r="1001" spans="1:13">
      <c r="A1001" s="153"/>
      <c r="B1001" s="153"/>
      <c r="C1001" s="153"/>
      <c r="D1001" s="156"/>
      <c r="E1001" s="57" t="s">
        <v>445</v>
      </c>
      <c r="F1001" s="57" t="s">
        <v>443</v>
      </c>
      <c r="G1001" s="61">
        <v>57766</v>
      </c>
      <c r="H1001" s="58"/>
      <c r="I1001" s="59">
        <v>320</v>
      </c>
      <c r="J1001" s="152"/>
      <c r="K1001" s="151"/>
      <c r="L1001" s="152"/>
      <c r="M1001" s="151"/>
    </row>
    <row r="1002" spans="1:13" ht="24">
      <c r="A1002" s="153">
        <v>72</v>
      </c>
      <c r="B1002" s="153" t="s">
        <v>454</v>
      </c>
      <c r="C1002" s="153" t="s">
        <v>420</v>
      </c>
      <c r="D1002" s="131" t="s">
        <v>1201</v>
      </c>
      <c r="E1002" s="57" t="s">
        <v>446</v>
      </c>
      <c r="F1002" s="57" t="s">
        <v>443</v>
      </c>
      <c r="G1002" s="61">
        <v>262452</v>
      </c>
      <c r="H1002" s="58">
        <v>4920</v>
      </c>
      <c r="I1002" s="59">
        <v>250</v>
      </c>
      <c r="J1002" s="152">
        <v>400</v>
      </c>
      <c r="K1002" s="151">
        <v>100</v>
      </c>
      <c r="L1002" s="152">
        <v>10200</v>
      </c>
      <c r="M1002" s="151">
        <f>I1002+I1003+I1004+I1005+I1006*2+K1002</f>
        <v>8140</v>
      </c>
    </row>
    <row r="1003" spans="1:13">
      <c r="A1003" s="153"/>
      <c r="B1003" s="153"/>
      <c r="C1003" s="153"/>
      <c r="D1003" s="156"/>
      <c r="E1003" s="57" t="s">
        <v>423</v>
      </c>
      <c r="F1003" s="57" t="s">
        <v>424</v>
      </c>
      <c r="G1003" s="57">
        <v>262454</v>
      </c>
      <c r="H1003" s="58">
        <v>4000</v>
      </c>
      <c r="I1003" s="60">
        <v>4000</v>
      </c>
      <c r="J1003" s="152"/>
      <c r="K1003" s="151"/>
      <c r="L1003" s="152"/>
      <c r="M1003" s="151"/>
    </row>
    <row r="1004" spans="1:13" ht="24">
      <c r="A1004" s="153"/>
      <c r="B1004" s="153"/>
      <c r="C1004" s="153"/>
      <c r="D1004" s="156"/>
      <c r="E1004" s="57" t="s">
        <v>438</v>
      </c>
      <c r="F1004" s="57" t="s">
        <v>422</v>
      </c>
      <c r="G1004" s="57">
        <v>57391</v>
      </c>
      <c r="H1004" s="58">
        <v>4870</v>
      </c>
      <c r="I1004" s="59">
        <v>2610</v>
      </c>
      <c r="J1004" s="152"/>
      <c r="K1004" s="151"/>
      <c r="L1004" s="152"/>
      <c r="M1004" s="151"/>
    </row>
    <row r="1005" spans="1:13">
      <c r="A1005" s="153"/>
      <c r="B1005" s="153"/>
      <c r="C1005" s="153"/>
      <c r="D1005" s="156"/>
      <c r="E1005" s="57" t="s">
        <v>463</v>
      </c>
      <c r="F1005" s="57" t="s">
        <v>422</v>
      </c>
      <c r="G1005" s="57">
        <v>262429</v>
      </c>
      <c r="H1005" s="58">
        <v>4700</v>
      </c>
      <c r="I1005" s="59">
        <v>300</v>
      </c>
      <c r="J1005" s="152"/>
      <c r="K1005" s="151"/>
      <c r="L1005" s="152"/>
      <c r="M1005" s="151"/>
    </row>
    <row r="1006" spans="1:13">
      <c r="A1006" s="153"/>
      <c r="B1006" s="153"/>
      <c r="C1006" s="153"/>
      <c r="D1006" s="156"/>
      <c r="E1006" s="57" t="s">
        <v>428</v>
      </c>
      <c r="F1006" s="57" t="s">
        <v>422</v>
      </c>
      <c r="G1006" s="57">
        <v>262406</v>
      </c>
      <c r="H1006" s="58">
        <v>450</v>
      </c>
      <c r="I1006" s="59">
        <v>440</v>
      </c>
      <c r="J1006" s="152"/>
      <c r="K1006" s="151"/>
      <c r="L1006" s="152"/>
      <c r="M1006" s="151"/>
    </row>
    <row r="1007" spans="1:13">
      <c r="A1007" s="153"/>
      <c r="B1007" s="153"/>
      <c r="C1007" s="153"/>
      <c r="D1007" s="156"/>
      <c r="E1007" s="57" t="s">
        <v>444</v>
      </c>
      <c r="F1007" s="57" t="s">
        <v>443</v>
      </c>
      <c r="G1007" s="61">
        <v>57733</v>
      </c>
      <c r="H1007" s="58"/>
      <c r="I1007" s="59">
        <v>382</v>
      </c>
      <c r="J1007" s="152"/>
      <c r="K1007" s="151"/>
      <c r="L1007" s="152"/>
      <c r="M1007" s="151"/>
    </row>
    <row r="1008" spans="1:13">
      <c r="A1008" s="153"/>
      <c r="B1008" s="153"/>
      <c r="C1008" s="153"/>
      <c r="D1008" s="156"/>
      <c r="E1008" s="57" t="s">
        <v>445</v>
      </c>
      <c r="F1008" s="57" t="s">
        <v>443</v>
      </c>
      <c r="G1008" s="61">
        <v>57766</v>
      </c>
      <c r="H1008" s="58"/>
      <c r="I1008" s="59">
        <v>320</v>
      </c>
      <c r="J1008" s="152"/>
      <c r="K1008" s="151"/>
      <c r="L1008" s="152"/>
      <c r="M1008" s="151"/>
    </row>
    <row r="1009" spans="1:13" ht="24">
      <c r="A1009" s="153">
        <v>73</v>
      </c>
      <c r="B1009" s="153" t="s">
        <v>454</v>
      </c>
      <c r="C1009" s="153" t="s">
        <v>420</v>
      </c>
      <c r="D1009" s="131" t="s">
        <v>1202</v>
      </c>
      <c r="E1009" s="57" t="s">
        <v>421</v>
      </c>
      <c r="F1009" s="57" t="s">
        <v>422</v>
      </c>
      <c r="G1009" s="57">
        <v>262414</v>
      </c>
      <c r="H1009" s="58">
        <v>4920</v>
      </c>
      <c r="I1009" s="59">
        <v>1270</v>
      </c>
      <c r="J1009" s="152">
        <v>400</v>
      </c>
      <c r="K1009" s="151">
        <v>100</v>
      </c>
      <c r="L1009" s="152">
        <v>10200</v>
      </c>
      <c r="M1009" s="151">
        <f>I1009+I1010+I1011+I1012+I1013*2+K1009</f>
        <v>7870</v>
      </c>
    </row>
    <row r="1010" spans="1:13">
      <c r="A1010" s="153"/>
      <c r="B1010" s="153"/>
      <c r="C1010" s="153"/>
      <c r="D1010" s="156"/>
      <c r="E1010" s="57" t="s">
        <v>423</v>
      </c>
      <c r="F1010" s="57" t="s">
        <v>424</v>
      </c>
      <c r="G1010" s="57">
        <v>262454</v>
      </c>
      <c r="H1010" s="58">
        <v>4000</v>
      </c>
      <c r="I1010" s="60">
        <v>4000</v>
      </c>
      <c r="J1010" s="152"/>
      <c r="K1010" s="151"/>
      <c r="L1010" s="152"/>
      <c r="M1010" s="151"/>
    </row>
    <row r="1011" spans="1:13">
      <c r="A1011" s="153"/>
      <c r="B1011" s="153"/>
      <c r="C1011" s="153"/>
      <c r="D1011" s="156"/>
      <c r="E1011" s="57" t="s">
        <v>447</v>
      </c>
      <c r="F1011" s="57" t="s">
        <v>448</v>
      </c>
      <c r="G1011" s="57">
        <v>264240</v>
      </c>
      <c r="H1011" s="58">
        <v>4870</v>
      </c>
      <c r="I1011" s="59">
        <v>1320</v>
      </c>
      <c r="J1011" s="152"/>
      <c r="K1011" s="151"/>
      <c r="L1011" s="152"/>
      <c r="M1011" s="151"/>
    </row>
    <row r="1012" spans="1:13">
      <c r="A1012" s="153"/>
      <c r="B1012" s="153"/>
      <c r="C1012" s="153"/>
      <c r="D1012" s="156"/>
      <c r="E1012" s="57" t="s">
        <v>463</v>
      </c>
      <c r="F1012" s="57" t="s">
        <v>422</v>
      </c>
      <c r="G1012" s="57">
        <v>262429</v>
      </c>
      <c r="H1012" s="58">
        <v>4700</v>
      </c>
      <c r="I1012" s="59">
        <v>300</v>
      </c>
      <c r="J1012" s="152"/>
      <c r="K1012" s="151"/>
      <c r="L1012" s="152"/>
      <c r="M1012" s="151"/>
    </row>
    <row r="1013" spans="1:13">
      <c r="A1013" s="153"/>
      <c r="B1013" s="153"/>
      <c r="C1013" s="153"/>
      <c r="D1013" s="156"/>
      <c r="E1013" s="57" t="s">
        <v>428</v>
      </c>
      <c r="F1013" s="57" t="s">
        <v>422</v>
      </c>
      <c r="G1013" s="57">
        <v>262406</v>
      </c>
      <c r="H1013" s="58">
        <v>450</v>
      </c>
      <c r="I1013" s="59">
        <v>440</v>
      </c>
      <c r="J1013" s="152"/>
      <c r="K1013" s="151"/>
      <c r="L1013" s="152"/>
      <c r="M1013" s="151"/>
    </row>
    <row r="1014" spans="1:13" ht="24">
      <c r="A1014" s="153">
        <v>74</v>
      </c>
      <c r="B1014" s="153" t="s">
        <v>454</v>
      </c>
      <c r="C1014" s="153" t="s">
        <v>420</v>
      </c>
      <c r="D1014" s="131" t="s">
        <v>1203</v>
      </c>
      <c r="E1014" s="57" t="s">
        <v>421</v>
      </c>
      <c r="F1014" s="57" t="s">
        <v>422</v>
      </c>
      <c r="G1014" s="57">
        <v>262414</v>
      </c>
      <c r="H1014" s="58">
        <v>4920</v>
      </c>
      <c r="I1014" s="59">
        <v>1270</v>
      </c>
      <c r="J1014" s="152">
        <v>400</v>
      </c>
      <c r="K1014" s="151">
        <v>100</v>
      </c>
      <c r="L1014" s="152">
        <v>10200</v>
      </c>
      <c r="M1014" s="151">
        <f>I1014+I1015+I1016+I1017+I1018*2+K1014</f>
        <v>8890</v>
      </c>
    </row>
    <row r="1015" spans="1:13">
      <c r="A1015" s="153"/>
      <c r="B1015" s="153"/>
      <c r="C1015" s="153"/>
      <c r="D1015" s="156"/>
      <c r="E1015" s="57" t="s">
        <v>423</v>
      </c>
      <c r="F1015" s="57" t="s">
        <v>424</v>
      </c>
      <c r="G1015" s="57">
        <v>262454</v>
      </c>
      <c r="H1015" s="58">
        <v>4000</v>
      </c>
      <c r="I1015" s="60">
        <v>4000</v>
      </c>
      <c r="J1015" s="152"/>
      <c r="K1015" s="151"/>
      <c r="L1015" s="152"/>
      <c r="M1015" s="151"/>
    </row>
    <row r="1016" spans="1:13">
      <c r="A1016" s="153"/>
      <c r="B1016" s="153"/>
      <c r="C1016" s="153"/>
      <c r="D1016" s="156"/>
      <c r="E1016" s="57" t="s">
        <v>447</v>
      </c>
      <c r="F1016" s="57" t="s">
        <v>448</v>
      </c>
      <c r="G1016" s="57">
        <v>264240</v>
      </c>
      <c r="H1016" s="58">
        <v>4870</v>
      </c>
      <c r="I1016" s="59">
        <v>1320</v>
      </c>
      <c r="J1016" s="152"/>
      <c r="K1016" s="151"/>
      <c r="L1016" s="152"/>
      <c r="M1016" s="151"/>
    </row>
    <row r="1017" spans="1:13">
      <c r="A1017" s="153"/>
      <c r="B1017" s="153"/>
      <c r="C1017" s="153"/>
      <c r="D1017" s="156"/>
      <c r="E1017" s="57" t="s">
        <v>455</v>
      </c>
      <c r="F1017" s="57" t="s">
        <v>448</v>
      </c>
      <c r="G1017" s="57">
        <v>264241</v>
      </c>
      <c r="H1017" s="58">
        <v>4700</v>
      </c>
      <c r="I1017" s="59">
        <v>1320</v>
      </c>
      <c r="J1017" s="152"/>
      <c r="K1017" s="151"/>
      <c r="L1017" s="152"/>
      <c r="M1017" s="151"/>
    </row>
    <row r="1018" spans="1:13">
      <c r="A1018" s="153"/>
      <c r="B1018" s="153"/>
      <c r="C1018" s="153"/>
      <c r="D1018" s="156"/>
      <c r="E1018" s="57" t="s">
        <v>428</v>
      </c>
      <c r="F1018" s="57" t="s">
        <v>422</v>
      </c>
      <c r="G1018" s="57">
        <v>262406</v>
      </c>
      <c r="H1018" s="58">
        <v>450</v>
      </c>
      <c r="I1018" s="59">
        <v>440</v>
      </c>
      <c r="J1018" s="152"/>
      <c r="K1018" s="151"/>
      <c r="L1018" s="152"/>
      <c r="M1018" s="151"/>
    </row>
    <row r="1019" spans="1:13">
      <c r="A1019" s="153">
        <v>75</v>
      </c>
      <c r="B1019" s="153" t="s">
        <v>454</v>
      </c>
      <c r="C1019" s="153" t="s">
        <v>420</v>
      </c>
      <c r="D1019" s="131" t="s">
        <v>1204</v>
      </c>
      <c r="E1019" s="57" t="s">
        <v>430</v>
      </c>
      <c r="F1019" s="57" t="s">
        <v>431</v>
      </c>
      <c r="G1019" s="57">
        <v>262457</v>
      </c>
      <c r="H1019" s="58">
        <v>4920</v>
      </c>
      <c r="I1019" s="59">
        <v>1270</v>
      </c>
      <c r="J1019" s="152">
        <v>400</v>
      </c>
      <c r="K1019" s="151">
        <v>100</v>
      </c>
      <c r="L1019" s="152">
        <v>10200</v>
      </c>
      <c r="M1019" s="151">
        <f>I1019+I1020+I1021+I1022+I1023*2+K1019</f>
        <v>7870</v>
      </c>
    </row>
    <row r="1020" spans="1:13">
      <c r="A1020" s="153"/>
      <c r="B1020" s="153"/>
      <c r="C1020" s="153"/>
      <c r="D1020" s="156"/>
      <c r="E1020" s="57" t="s">
        <v>423</v>
      </c>
      <c r="F1020" s="57" t="s">
        <v>424</v>
      </c>
      <c r="G1020" s="57">
        <v>262454</v>
      </c>
      <c r="H1020" s="58">
        <v>4000</v>
      </c>
      <c r="I1020" s="60">
        <v>4000</v>
      </c>
      <c r="J1020" s="152"/>
      <c r="K1020" s="151"/>
      <c r="L1020" s="152"/>
      <c r="M1020" s="151"/>
    </row>
    <row r="1021" spans="1:13">
      <c r="A1021" s="153"/>
      <c r="B1021" s="153"/>
      <c r="C1021" s="153"/>
      <c r="D1021" s="156"/>
      <c r="E1021" s="57" t="s">
        <v>447</v>
      </c>
      <c r="F1021" s="57" t="s">
        <v>448</v>
      </c>
      <c r="G1021" s="57">
        <v>264240</v>
      </c>
      <c r="H1021" s="58">
        <v>4870</v>
      </c>
      <c r="I1021" s="59">
        <v>1320</v>
      </c>
      <c r="J1021" s="152"/>
      <c r="K1021" s="151"/>
      <c r="L1021" s="152"/>
      <c r="M1021" s="151"/>
    </row>
    <row r="1022" spans="1:13">
      <c r="A1022" s="153"/>
      <c r="B1022" s="153"/>
      <c r="C1022" s="153"/>
      <c r="D1022" s="156"/>
      <c r="E1022" s="57" t="s">
        <v>463</v>
      </c>
      <c r="F1022" s="57" t="s">
        <v>422</v>
      </c>
      <c r="G1022" s="57">
        <v>262429</v>
      </c>
      <c r="H1022" s="58">
        <v>4700</v>
      </c>
      <c r="I1022" s="59">
        <v>300</v>
      </c>
      <c r="J1022" s="152"/>
      <c r="K1022" s="151"/>
      <c r="L1022" s="152"/>
      <c r="M1022" s="151"/>
    </row>
    <row r="1023" spans="1:13">
      <c r="A1023" s="153"/>
      <c r="B1023" s="153"/>
      <c r="C1023" s="153"/>
      <c r="D1023" s="156"/>
      <c r="E1023" s="57" t="s">
        <v>428</v>
      </c>
      <c r="F1023" s="57" t="s">
        <v>422</v>
      </c>
      <c r="G1023" s="57">
        <v>262406</v>
      </c>
      <c r="H1023" s="58">
        <v>450</v>
      </c>
      <c r="I1023" s="59">
        <v>440</v>
      </c>
      <c r="J1023" s="152"/>
      <c r="K1023" s="151"/>
      <c r="L1023" s="152"/>
      <c r="M1023" s="151"/>
    </row>
    <row r="1024" spans="1:13">
      <c r="A1024" s="153">
        <v>76</v>
      </c>
      <c r="B1024" s="153" t="s">
        <v>454</v>
      </c>
      <c r="C1024" s="153" t="s">
        <v>420</v>
      </c>
      <c r="D1024" s="131" t="s">
        <v>1205</v>
      </c>
      <c r="E1024" s="57" t="s">
        <v>430</v>
      </c>
      <c r="F1024" s="57" t="s">
        <v>431</v>
      </c>
      <c r="G1024" s="57">
        <v>262457</v>
      </c>
      <c r="H1024" s="58">
        <v>4920</v>
      </c>
      <c r="I1024" s="59">
        <v>1270</v>
      </c>
      <c r="J1024" s="152">
        <v>400</v>
      </c>
      <c r="K1024" s="151">
        <v>100</v>
      </c>
      <c r="L1024" s="152">
        <v>10200</v>
      </c>
      <c r="M1024" s="151">
        <f>I1024+I1025+I1026+I1027+I1028*2+K1024</f>
        <v>8890</v>
      </c>
    </row>
    <row r="1025" spans="1:13">
      <c r="A1025" s="153"/>
      <c r="B1025" s="153"/>
      <c r="C1025" s="153"/>
      <c r="D1025" s="156"/>
      <c r="E1025" s="57" t="s">
        <v>423</v>
      </c>
      <c r="F1025" s="57" t="s">
        <v>424</v>
      </c>
      <c r="G1025" s="57">
        <v>262454</v>
      </c>
      <c r="H1025" s="58">
        <v>4000</v>
      </c>
      <c r="I1025" s="60">
        <v>4000</v>
      </c>
      <c r="J1025" s="152"/>
      <c r="K1025" s="151"/>
      <c r="L1025" s="152"/>
      <c r="M1025" s="151"/>
    </row>
    <row r="1026" spans="1:13">
      <c r="A1026" s="153"/>
      <c r="B1026" s="153"/>
      <c r="C1026" s="153"/>
      <c r="D1026" s="156"/>
      <c r="E1026" s="57" t="s">
        <v>447</v>
      </c>
      <c r="F1026" s="57" t="s">
        <v>448</v>
      </c>
      <c r="G1026" s="57">
        <v>264240</v>
      </c>
      <c r="H1026" s="58">
        <v>4870</v>
      </c>
      <c r="I1026" s="59">
        <v>1320</v>
      </c>
      <c r="J1026" s="152"/>
      <c r="K1026" s="151"/>
      <c r="L1026" s="152"/>
      <c r="M1026" s="151"/>
    </row>
    <row r="1027" spans="1:13">
      <c r="A1027" s="153"/>
      <c r="B1027" s="153"/>
      <c r="C1027" s="153"/>
      <c r="D1027" s="156"/>
      <c r="E1027" s="57" t="s">
        <v>455</v>
      </c>
      <c r="F1027" s="57" t="s">
        <v>448</v>
      </c>
      <c r="G1027" s="57">
        <v>264241</v>
      </c>
      <c r="H1027" s="58">
        <v>4700</v>
      </c>
      <c r="I1027" s="59">
        <v>1320</v>
      </c>
      <c r="J1027" s="152"/>
      <c r="K1027" s="151"/>
      <c r="L1027" s="152"/>
      <c r="M1027" s="151"/>
    </row>
    <row r="1028" spans="1:13">
      <c r="A1028" s="153"/>
      <c r="B1028" s="153"/>
      <c r="C1028" s="153"/>
      <c r="D1028" s="156"/>
      <c r="E1028" s="57" t="s">
        <v>428</v>
      </c>
      <c r="F1028" s="57" t="s">
        <v>422</v>
      </c>
      <c r="G1028" s="57">
        <v>262406</v>
      </c>
      <c r="H1028" s="58">
        <v>450</v>
      </c>
      <c r="I1028" s="59">
        <v>440</v>
      </c>
      <c r="J1028" s="152"/>
      <c r="K1028" s="151"/>
      <c r="L1028" s="152"/>
      <c r="M1028" s="151"/>
    </row>
    <row r="1029" spans="1:13" ht="24">
      <c r="A1029" s="153">
        <v>77</v>
      </c>
      <c r="B1029" s="153" t="s">
        <v>454</v>
      </c>
      <c r="C1029" s="153" t="s">
        <v>420</v>
      </c>
      <c r="D1029" s="131" t="s">
        <v>1206</v>
      </c>
      <c r="E1029" s="57" t="s">
        <v>421</v>
      </c>
      <c r="F1029" s="57" t="s">
        <v>422</v>
      </c>
      <c r="G1029" s="57">
        <v>262414</v>
      </c>
      <c r="H1029" s="58">
        <v>4920</v>
      </c>
      <c r="I1029" s="59">
        <v>1270</v>
      </c>
      <c r="J1029" s="152">
        <v>400</v>
      </c>
      <c r="K1029" s="151">
        <v>100</v>
      </c>
      <c r="L1029" s="152">
        <v>10200</v>
      </c>
      <c r="M1029" s="151">
        <f>I1029+I1030+I1031+I1032+I1033*2+K1029</f>
        <v>6850</v>
      </c>
    </row>
    <row r="1030" spans="1:13">
      <c r="A1030" s="153"/>
      <c r="B1030" s="153"/>
      <c r="C1030" s="153"/>
      <c r="D1030" s="156"/>
      <c r="E1030" s="57" t="s">
        <v>423</v>
      </c>
      <c r="F1030" s="57" t="s">
        <v>453</v>
      </c>
      <c r="G1030" s="57">
        <v>399820</v>
      </c>
      <c r="H1030" s="58">
        <v>4000</v>
      </c>
      <c r="I1030" s="59">
        <v>4000</v>
      </c>
      <c r="J1030" s="152"/>
      <c r="K1030" s="151"/>
      <c r="L1030" s="152"/>
      <c r="M1030" s="151"/>
    </row>
    <row r="1031" spans="1:13" ht="24">
      <c r="A1031" s="153"/>
      <c r="B1031" s="153"/>
      <c r="C1031" s="153"/>
      <c r="D1031" s="156"/>
      <c r="E1031" s="57" t="s">
        <v>425</v>
      </c>
      <c r="F1031" s="57" t="s">
        <v>422</v>
      </c>
      <c r="G1031" s="57">
        <v>262411</v>
      </c>
      <c r="H1031" s="58">
        <v>4870</v>
      </c>
      <c r="I1031" s="59">
        <v>300</v>
      </c>
      <c r="J1031" s="152"/>
      <c r="K1031" s="151"/>
      <c r="L1031" s="152"/>
      <c r="M1031" s="151"/>
    </row>
    <row r="1032" spans="1:13">
      <c r="A1032" s="153"/>
      <c r="B1032" s="153"/>
      <c r="C1032" s="153"/>
      <c r="D1032" s="156"/>
      <c r="E1032" s="57" t="s">
        <v>463</v>
      </c>
      <c r="F1032" s="57" t="s">
        <v>422</v>
      </c>
      <c r="G1032" s="57">
        <v>262429</v>
      </c>
      <c r="H1032" s="58">
        <v>4700</v>
      </c>
      <c r="I1032" s="59">
        <v>300</v>
      </c>
      <c r="J1032" s="152"/>
      <c r="K1032" s="151"/>
      <c r="L1032" s="152"/>
      <c r="M1032" s="151"/>
    </row>
    <row r="1033" spans="1:13">
      <c r="A1033" s="153"/>
      <c r="B1033" s="153"/>
      <c r="C1033" s="153"/>
      <c r="D1033" s="156"/>
      <c r="E1033" s="57" t="s">
        <v>428</v>
      </c>
      <c r="F1033" s="57" t="s">
        <v>422</v>
      </c>
      <c r="G1033" s="57">
        <v>262406</v>
      </c>
      <c r="H1033" s="58">
        <v>450</v>
      </c>
      <c r="I1033" s="59">
        <v>440</v>
      </c>
      <c r="J1033" s="152"/>
      <c r="K1033" s="151"/>
      <c r="L1033" s="152"/>
      <c r="M1033" s="151"/>
    </row>
    <row r="1034" spans="1:13">
      <c r="A1034" s="153">
        <v>78</v>
      </c>
      <c r="B1034" s="153" t="s">
        <v>454</v>
      </c>
      <c r="C1034" s="153" t="s">
        <v>420</v>
      </c>
      <c r="D1034" s="155" t="s">
        <v>1207</v>
      </c>
      <c r="E1034" s="57" t="s">
        <v>430</v>
      </c>
      <c r="F1034" s="57" t="s">
        <v>431</v>
      </c>
      <c r="G1034" s="57">
        <v>262457</v>
      </c>
      <c r="H1034" s="58">
        <v>4920</v>
      </c>
      <c r="I1034" s="59">
        <v>1270</v>
      </c>
      <c r="J1034" s="152">
        <v>400</v>
      </c>
      <c r="K1034" s="151">
        <v>100</v>
      </c>
      <c r="L1034" s="152">
        <v>10200</v>
      </c>
      <c r="M1034" s="151">
        <f>I1034+I1035+I1036+I1037+I1038*2+K1034</f>
        <v>6850</v>
      </c>
    </row>
    <row r="1035" spans="1:13">
      <c r="A1035" s="153"/>
      <c r="B1035" s="153"/>
      <c r="C1035" s="153"/>
      <c r="D1035" s="156"/>
      <c r="E1035" s="57" t="s">
        <v>423</v>
      </c>
      <c r="F1035" s="57" t="s">
        <v>453</v>
      </c>
      <c r="G1035" s="57">
        <v>399820</v>
      </c>
      <c r="H1035" s="58">
        <v>4000</v>
      </c>
      <c r="I1035" s="59">
        <v>4000</v>
      </c>
      <c r="J1035" s="152"/>
      <c r="K1035" s="151"/>
      <c r="L1035" s="152"/>
      <c r="M1035" s="151"/>
    </row>
    <row r="1036" spans="1:13" ht="24">
      <c r="A1036" s="153"/>
      <c r="B1036" s="153"/>
      <c r="C1036" s="153"/>
      <c r="D1036" s="156"/>
      <c r="E1036" s="57" t="s">
        <v>425</v>
      </c>
      <c r="F1036" s="57" t="s">
        <v>422</v>
      </c>
      <c r="G1036" s="57">
        <v>262411</v>
      </c>
      <c r="H1036" s="58">
        <v>4870</v>
      </c>
      <c r="I1036" s="59">
        <v>300</v>
      </c>
      <c r="J1036" s="152"/>
      <c r="K1036" s="151"/>
      <c r="L1036" s="152"/>
      <c r="M1036" s="151"/>
    </row>
    <row r="1037" spans="1:13">
      <c r="A1037" s="153"/>
      <c r="B1037" s="153"/>
      <c r="C1037" s="153"/>
      <c r="D1037" s="156"/>
      <c r="E1037" s="57" t="s">
        <v>463</v>
      </c>
      <c r="F1037" s="57" t="s">
        <v>422</v>
      </c>
      <c r="G1037" s="57">
        <v>262429</v>
      </c>
      <c r="H1037" s="58">
        <v>4700</v>
      </c>
      <c r="I1037" s="59">
        <v>300</v>
      </c>
      <c r="J1037" s="152"/>
      <c r="K1037" s="151"/>
      <c r="L1037" s="152"/>
      <c r="M1037" s="151"/>
    </row>
    <row r="1038" spans="1:13">
      <c r="A1038" s="153"/>
      <c r="B1038" s="153"/>
      <c r="C1038" s="153"/>
      <c r="D1038" s="156"/>
      <c r="E1038" s="57" t="s">
        <v>428</v>
      </c>
      <c r="F1038" s="57" t="s">
        <v>422</v>
      </c>
      <c r="G1038" s="57">
        <v>262406</v>
      </c>
      <c r="H1038" s="58">
        <v>450</v>
      </c>
      <c r="I1038" s="59">
        <v>440</v>
      </c>
      <c r="J1038" s="152"/>
      <c r="K1038" s="151"/>
      <c r="L1038" s="152"/>
      <c r="M1038" s="151"/>
    </row>
    <row r="1039" spans="1:13" ht="24">
      <c r="A1039" s="153">
        <v>79</v>
      </c>
      <c r="B1039" s="153" t="s">
        <v>464</v>
      </c>
      <c r="C1039" s="153" t="s">
        <v>420</v>
      </c>
      <c r="D1039" s="155" t="s">
        <v>1208</v>
      </c>
      <c r="E1039" s="57" t="s">
        <v>465</v>
      </c>
      <c r="F1039" s="57" t="s">
        <v>466</v>
      </c>
      <c r="G1039" s="57">
        <v>57218</v>
      </c>
      <c r="H1039" s="58">
        <v>3950</v>
      </c>
      <c r="I1039" s="59">
        <v>1270</v>
      </c>
      <c r="J1039" s="152">
        <v>400</v>
      </c>
      <c r="K1039" s="151">
        <v>100</v>
      </c>
      <c r="L1039" s="152">
        <v>10150</v>
      </c>
      <c r="M1039" s="151">
        <f>I1039+I1040+I1041+I1042+I1043*2+K1039</f>
        <v>5310</v>
      </c>
    </row>
    <row r="1040" spans="1:13">
      <c r="A1040" s="153"/>
      <c r="B1040" s="153"/>
      <c r="C1040" s="153"/>
      <c r="D1040" s="156"/>
      <c r="E1040" s="57" t="s">
        <v>467</v>
      </c>
      <c r="F1040" s="57" t="s">
        <v>466</v>
      </c>
      <c r="G1040" s="57">
        <v>262437</v>
      </c>
      <c r="H1040" s="58">
        <v>4000</v>
      </c>
      <c r="I1040" s="59">
        <v>150</v>
      </c>
      <c r="J1040" s="152"/>
      <c r="K1040" s="151"/>
      <c r="L1040" s="152"/>
      <c r="M1040" s="151"/>
    </row>
    <row r="1041" spans="1:13" ht="24">
      <c r="A1041" s="153"/>
      <c r="B1041" s="153"/>
      <c r="C1041" s="153"/>
      <c r="D1041" s="156"/>
      <c r="E1041" s="57" t="s">
        <v>468</v>
      </c>
      <c r="F1041" s="57" t="s">
        <v>466</v>
      </c>
      <c r="G1041" s="57">
        <v>57391</v>
      </c>
      <c r="H1041" s="58">
        <v>3656</v>
      </c>
      <c r="I1041" s="59">
        <v>2610</v>
      </c>
      <c r="J1041" s="152"/>
      <c r="K1041" s="151"/>
      <c r="L1041" s="152"/>
      <c r="M1041" s="151"/>
    </row>
    <row r="1042" spans="1:13">
      <c r="A1042" s="153"/>
      <c r="B1042" s="153"/>
      <c r="C1042" s="153"/>
      <c r="D1042" s="156"/>
      <c r="E1042" s="57" t="s">
        <v>469</v>
      </c>
      <c r="F1042" s="57" t="s">
        <v>466</v>
      </c>
      <c r="G1042" s="57">
        <v>410540</v>
      </c>
      <c r="H1042" s="58">
        <v>4246</v>
      </c>
      <c r="I1042" s="59">
        <v>300</v>
      </c>
      <c r="J1042" s="152"/>
      <c r="K1042" s="151"/>
      <c r="L1042" s="152"/>
      <c r="M1042" s="151"/>
    </row>
    <row r="1043" spans="1:13">
      <c r="A1043" s="153"/>
      <c r="B1043" s="153"/>
      <c r="C1043" s="153"/>
      <c r="D1043" s="156"/>
      <c r="E1043" s="57" t="s">
        <v>470</v>
      </c>
      <c r="F1043" s="57" t="s">
        <v>466</v>
      </c>
      <c r="G1043" s="57">
        <v>262406</v>
      </c>
      <c r="H1043" s="58">
        <v>450</v>
      </c>
      <c r="I1043" s="59">
        <v>440</v>
      </c>
      <c r="J1043" s="152"/>
      <c r="K1043" s="151"/>
      <c r="L1043" s="152"/>
      <c r="M1043" s="151"/>
    </row>
    <row r="1044" spans="1:13" ht="24">
      <c r="A1044" s="153">
        <v>80</v>
      </c>
      <c r="B1044" s="153" t="s">
        <v>464</v>
      </c>
      <c r="C1044" s="153" t="s">
        <v>420</v>
      </c>
      <c r="D1044" s="155" t="s">
        <v>1209</v>
      </c>
      <c r="E1044" s="57" t="s">
        <v>465</v>
      </c>
      <c r="F1044" s="57" t="s">
        <v>466</v>
      </c>
      <c r="G1044" s="57">
        <v>57218</v>
      </c>
      <c r="H1044" s="58">
        <v>3950</v>
      </c>
      <c r="I1044" s="59">
        <v>1270</v>
      </c>
      <c r="J1044" s="152">
        <v>400</v>
      </c>
      <c r="K1044" s="151">
        <v>100</v>
      </c>
      <c r="L1044" s="152">
        <v>10150</v>
      </c>
      <c r="M1044" s="151">
        <f>I1044+I1045+I1046+I1047+I1048*2+K1044</f>
        <v>3000</v>
      </c>
    </row>
    <row r="1045" spans="1:13">
      <c r="A1045" s="153"/>
      <c r="B1045" s="153"/>
      <c r="C1045" s="153"/>
      <c r="D1045" s="156"/>
      <c r="E1045" s="57" t="s">
        <v>467</v>
      </c>
      <c r="F1045" s="57" t="s">
        <v>466</v>
      </c>
      <c r="G1045" s="57">
        <v>262437</v>
      </c>
      <c r="H1045" s="58">
        <v>4000</v>
      </c>
      <c r="I1045" s="59">
        <v>150</v>
      </c>
      <c r="J1045" s="152"/>
      <c r="K1045" s="151"/>
      <c r="L1045" s="152"/>
      <c r="M1045" s="151"/>
    </row>
    <row r="1046" spans="1:13" ht="24">
      <c r="A1046" s="153"/>
      <c r="B1046" s="153"/>
      <c r="C1046" s="153"/>
      <c r="D1046" s="156"/>
      <c r="E1046" s="57" t="s">
        <v>471</v>
      </c>
      <c r="F1046" s="57" t="s">
        <v>466</v>
      </c>
      <c r="G1046" s="57">
        <v>262411</v>
      </c>
      <c r="H1046" s="58">
        <v>3656</v>
      </c>
      <c r="I1046" s="59">
        <v>300</v>
      </c>
      <c r="J1046" s="152"/>
      <c r="K1046" s="151"/>
      <c r="L1046" s="152"/>
      <c r="M1046" s="151"/>
    </row>
    <row r="1047" spans="1:13">
      <c r="A1047" s="153"/>
      <c r="B1047" s="153"/>
      <c r="C1047" s="153"/>
      <c r="D1047" s="156"/>
      <c r="E1047" s="57" t="s">
        <v>472</v>
      </c>
      <c r="F1047" s="57" t="s">
        <v>466</v>
      </c>
      <c r="G1047" s="57">
        <v>262429</v>
      </c>
      <c r="H1047" s="58">
        <v>4246</v>
      </c>
      <c r="I1047" s="59">
        <v>300</v>
      </c>
      <c r="J1047" s="152"/>
      <c r="K1047" s="151"/>
      <c r="L1047" s="152"/>
      <c r="M1047" s="151"/>
    </row>
    <row r="1048" spans="1:13">
      <c r="A1048" s="153"/>
      <c r="B1048" s="153"/>
      <c r="C1048" s="153"/>
      <c r="D1048" s="156"/>
      <c r="E1048" s="57" t="s">
        <v>470</v>
      </c>
      <c r="F1048" s="57" t="s">
        <v>466</v>
      </c>
      <c r="G1048" s="57">
        <v>262406</v>
      </c>
      <c r="H1048" s="58">
        <v>450</v>
      </c>
      <c r="I1048" s="59">
        <v>440</v>
      </c>
      <c r="J1048" s="152"/>
      <c r="K1048" s="151"/>
      <c r="L1048" s="152"/>
      <c r="M1048" s="151"/>
    </row>
    <row r="1049" spans="1:13" ht="24">
      <c r="A1049" s="153">
        <v>81</v>
      </c>
      <c r="B1049" s="153" t="s">
        <v>464</v>
      </c>
      <c r="C1049" s="153" t="s">
        <v>420</v>
      </c>
      <c r="D1049" s="155" t="s">
        <v>1210</v>
      </c>
      <c r="E1049" s="57" t="s">
        <v>473</v>
      </c>
      <c r="F1049" s="57" t="s">
        <v>466</v>
      </c>
      <c r="G1049" s="57">
        <v>262414</v>
      </c>
      <c r="H1049" s="58">
        <v>3950</v>
      </c>
      <c r="I1049" s="59">
        <v>1270</v>
      </c>
      <c r="J1049" s="152">
        <v>400</v>
      </c>
      <c r="K1049" s="151">
        <v>100</v>
      </c>
      <c r="L1049" s="152">
        <v>10150</v>
      </c>
      <c r="M1049" s="151">
        <f>I1049+I1050+I1051+I1052+I1053*2+K1049</f>
        <v>5310</v>
      </c>
    </row>
    <row r="1050" spans="1:13">
      <c r="A1050" s="153"/>
      <c r="B1050" s="153"/>
      <c r="C1050" s="153"/>
      <c r="D1050" s="156"/>
      <c r="E1050" s="57" t="s">
        <v>467</v>
      </c>
      <c r="F1050" s="57" t="s">
        <v>466</v>
      </c>
      <c r="G1050" s="57">
        <v>262437</v>
      </c>
      <c r="H1050" s="58">
        <v>4000</v>
      </c>
      <c r="I1050" s="59">
        <v>150</v>
      </c>
      <c r="J1050" s="152"/>
      <c r="K1050" s="151"/>
      <c r="L1050" s="152"/>
      <c r="M1050" s="151"/>
    </row>
    <row r="1051" spans="1:13" ht="24">
      <c r="A1051" s="153"/>
      <c r="B1051" s="153"/>
      <c r="C1051" s="153"/>
      <c r="D1051" s="156"/>
      <c r="E1051" s="57" t="s">
        <v>468</v>
      </c>
      <c r="F1051" s="57" t="s">
        <v>466</v>
      </c>
      <c r="G1051" s="57">
        <v>57391</v>
      </c>
      <c r="H1051" s="58">
        <v>3656</v>
      </c>
      <c r="I1051" s="59">
        <v>2610</v>
      </c>
      <c r="J1051" s="152"/>
      <c r="K1051" s="151"/>
      <c r="L1051" s="152"/>
      <c r="M1051" s="151"/>
    </row>
    <row r="1052" spans="1:13">
      <c r="A1052" s="153"/>
      <c r="B1052" s="153"/>
      <c r="C1052" s="153"/>
      <c r="D1052" s="156"/>
      <c r="E1052" s="57" t="s">
        <v>469</v>
      </c>
      <c r="F1052" s="57" t="s">
        <v>466</v>
      </c>
      <c r="G1052" s="57">
        <v>410540</v>
      </c>
      <c r="H1052" s="58">
        <v>4246</v>
      </c>
      <c r="I1052" s="59">
        <v>300</v>
      </c>
      <c r="J1052" s="152"/>
      <c r="K1052" s="151"/>
      <c r="L1052" s="152"/>
      <c r="M1052" s="151"/>
    </row>
    <row r="1053" spans="1:13">
      <c r="A1053" s="153"/>
      <c r="B1053" s="153"/>
      <c r="C1053" s="153"/>
      <c r="D1053" s="156"/>
      <c r="E1053" s="57" t="s">
        <v>470</v>
      </c>
      <c r="F1053" s="57" t="s">
        <v>466</v>
      </c>
      <c r="G1053" s="57">
        <v>262406</v>
      </c>
      <c r="H1053" s="58">
        <v>450</v>
      </c>
      <c r="I1053" s="59">
        <v>440</v>
      </c>
      <c r="J1053" s="152"/>
      <c r="K1053" s="151"/>
      <c r="L1053" s="152"/>
      <c r="M1053" s="151"/>
    </row>
    <row r="1054" spans="1:13" ht="24">
      <c r="A1054" s="153">
        <v>82</v>
      </c>
      <c r="B1054" s="153" t="s">
        <v>464</v>
      </c>
      <c r="C1054" s="153" t="s">
        <v>474</v>
      </c>
      <c r="D1054" s="155" t="s">
        <v>475</v>
      </c>
      <c r="E1054" s="57" t="s">
        <v>476</v>
      </c>
      <c r="F1054" s="57" t="s">
        <v>477</v>
      </c>
      <c r="G1054" s="61">
        <v>262447</v>
      </c>
      <c r="H1054" s="58">
        <v>3950</v>
      </c>
      <c r="I1054" s="59">
        <v>250</v>
      </c>
      <c r="J1054" s="152">
        <v>400</v>
      </c>
      <c r="K1054" s="151">
        <v>100</v>
      </c>
      <c r="L1054" s="152">
        <v>10150</v>
      </c>
      <c r="M1054" s="151">
        <f>I1054+I1055+I1056+I1057+I1058*2+K1054</f>
        <v>7944</v>
      </c>
    </row>
    <row r="1055" spans="1:13">
      <c r="A1055" s="153"/>
      <c r="B1055" s="153"/>
      <c r="C1055" s="153"/>
      <c r="D1055" s="156"/>
      <c r="E1055" s="57" t="s">
        <v>478</v>
      </c>
      <c r="F1055" s="57" t="s">
        <v>477</v>
      </c>
      <c r="G1055" s="57">
        <v>399467</v>
      </c>
      <c r="H1055" s="58">
        <v>4000</v>
      </c>
      <c r="I1055" s="59">
        <v>2758</v>
      </c>
      <c r="J1055" s="152"/>
      <c r="K1055" s="151"/>
      <c r="L1055" s="152"/>
      <c r="M1055" s="151"/>
    </row>
    <row r="1056" spans="1:13">
      <c r="A1056" s="153"/>
      <c r="B1056" s="153"/>
      <c r="C1056" s="153"/>
      <c r="D1056" s="156"/>
      <c r="E1056" s="57" t="s">
        <v>479</v>
      </c>
      <c r="F1056" s="57" t="s">
        <v>477</v>
      </c>
      <c r="G1056" s="62" t="s">
        <v>1155</v>
      </c>
      <c r="H1056" s="63">
        <v>3656</v>
      </c>
      <c r="I1056" s="64">
        <v>3656</v>
      </c>
      <c r="J1056" s="152"/>
      <c r="K1056" s="151"/>
      <c r="L1056" s="152"/>
      <c r="M1056" s="151"/>
    </row>
    <row r="1057" spans="1:13">
      <c r="A1057" s="153"/>
      <c r="B1057" s="153"/>
      <c r="C1057" s="153"/>
      <c r="D1057" s="156"/>
      <c r="E1057" s="57" t="s">
        <v>480</v>
      </c>
      <c r="F1057" s="57" t="s">
        <v>477</v>
      </c>
      <c r="G1057" s="57">
        <v>410541</v>
      </c>
      <c r="H1057" s="58">
        <v>4246</v>
      </c>
      <c r="I1057" s="59">
        <v>300</v>
      </c>
      <c r="J1057" s="152"/>
      <c r="K1057" s="151"/>
      <c r="L1057" s="152"/>
      <c r="M1057" s="151"/>
    </row>
    <row r="1058" spans="1:13">
      <c r="A1058" s="153"/>
      <c r="B1058" s="153"/>
      <c r="C1058" s="153"/>
      <c r="D1058" s="156"/>
      <c r="E1058" s="57" t="s">
        <v>470</v>
      </c>
      <c r="F1058" s="57" t="s">
        <v>466</v>
      </c>
      <c r="G1058" s="57">
        <v>262406</v>
      </c>
      <c r="H1058" s="58">
        <v>450</v>
      </c>
      <c r="I1058" s="59">
        <v>440</v>
      </c>
      <c r="J1058" s="152"/>
      <c r="K1058" s="151"/>
      <c r="L1058" s="152"/>
      <c r="M1058" s="151"/>
    </row>
    <row r="1059" spans="1:13">
      <c r="A1059" s="153"/>
      <c r="B1059" s="153"/>
      <c r="C1059" s="153"/>
      <c r="D1059" s="156"/>
      <c r="E1059" s="57" t="s">
        <v>481</v>
      </c>
      <c r="F1059" s="57" t="s">
        <v>477</v>
      </c>
      <c r="G1059" s="61">
        <v>57733</v>
      </c>
      <c r="H1059" s="58"/>
      <c r="I1059" s="59">
        <v>382</v>
      </c>
      <c r="J1059" s="152"/>
      <c r="K1059" s="151"/>
      <c r="L1059" s="152"/>
      <c r="M1059" s="151"/>
    </row>
    <row r="1060" spans="1:13">
      <c r="A1060" s="153"/>
      <c r="B1060" s="153"/>
      <c r="C1060" s="153"/>
      <c r="D1060" s="156"/>
      <c r="E1060" s="57" t="s">
        <v>482</v>
      </c>
      <c r="F1060" s="57" t="s">
        <v>477</v>
      </c>
      <c r="G1060" s="61">
        <v>57766</v>
      </c>
      <c r="H1060" s="58"/>
      <c r="I1060" s="59">
        <v>320</v>
      </c>
      <c r="J1060" s="152"/>
      <c r="K1060" s="151"/>
      <c r="L1060" s="152"/>
      <c r="M1060" s="151"/>
    </row>
    <row r="1061" spans="1:13" ht="24">
      <c r="A1061" s="153">
        <v>83</v>
      </c>
      <c r="B1061" s="153" t="s">
        <v>464</v>
      </c>
      <c r="C1061" s="153" t="s">
        <v>474</v>
      </c>
      <c r="D1061" s="155" t="s">
        <v>1211</v>
      </c>
      <c r="E1061" s="57" t="s">
        <v>483</v>
      </c>
      <c r="F1061" s="57" t="s">
        <v>484</v>
      </c>
      <c r="G1061" s="61">
        <v>262452</v>
      </c>
      <c r="H1061" s="58">
        <v>3950</v>
      </c>
      <c r="I1061" s="59">
        <v>250</v>
      </c>
      <c r="J1061" s="152">
        <v>400</v>
      </c>
      <c r="K1061" s="151">
        <v>100</v>
      </c>
      <c r="L1061" s="152">
        <v>10150</v>
      </c>
      <c r="M1061" s="151">
        <f>I1061+I1062+I1063+I1064+I1065*2+K1061</f>
        <v>3000</v>
      </c>
    </row>
    <row r="1062" spans="1:13">
      <c r="A1062" s="153"/>
      <c r="B1062" s="153"/>
      <c r="C1062" s="153"/>
      <c r="D1062" s="156"/>
      <c r="E1062" s="57" t="s">
        <v>485</v>
      </c>
      <c r="F1062" s="57" t="s">
        <v>486</v>
      </c>
      <c r="G1062" s="57">
        <v>262437</v>
      </c>
      <c r="H1062" s="58">
        <v>4000</v>
      </c>
      <c r="I1062" s="59">
        <v>150</v>
      </c>
      <c r="J1062" s="152"/>
      <c r="K1062" s="151"/>
      <c r="L1062" s="152"/>
      <c r="M1062" s="151"/>
    </row>
    <row r="1063" spans="1:13">
      <c r="A1063" s="153"/>
      <c r="B1063" s="153"/>
      <c r="C1063" s="153"/>
      <c r="D1063" s="156"/>
      <c r="E1063" s="57" t="s">
        <v>487</v>
      </c>
      <c r="F1063" s="57" t="s">
        <v>488</v>
      </c>
      <c r="G1063" s="57">
        <v>264240</v>
      </c>
      <c r="H1063" s="58">
        <v>3656</v>
      </c>
      <c r="I1063" s="59">
        <v>1320</v>
      </c>
      <c r="J1063" s="152"/>
      <c r="K1063" s="151"/>
      <c r="L1063" s="152"/>
      <c r="M1063" s="151"/>
    </row>
    <row r="1064" spans="1:13">
      <c r="A1064" s="153"/>
      <c r="B1064" s="153"/>
      <c r="C1064" s="153"/>
      <c r="D1064" s="156"/>
      <c r="E1064" s="57" t="s">
        <v>489</v>
      </c>
      <c r="F1064" s="57" t="s">
        <v>486</v>
      </c>
      <c r="G1064" s="57">
        <v>262429</v>
      </c>
      <c r="H1064" s="58">
        <v>4246</v>
      </c>
      <c r="I1064" s="59">
        <v>300</v>
      </c>
      <c r="J1064" s="152"/>
      <c r="K1064" s="151"/>
      <c r="L1064" s="152"/>
      <c r="M1064" s="151"/>
    </row>
    <row r="1065" spans="1:13">
      <c r="A1065" s="153"/>
      <c r="B1065" s="153"/>
      <c r="C1065" s="153"/>
      <c r="D1065" s="156"/>
      <c r="E1065" s="57" t="s">
        <v>470</v>
      </c>
      <c r="F1065" s="57" t="s">
        <v>466</v>
      </c>
      <c r="G1065" s="57">
        <v>262406</v>
      </c>
      <c r="H1065" s="58">
        <v>450</v>
      </c>
      <c r="I1065" s="59">
        <v>440</v>
      </c>
      <c r="J1065" s="152"/>
      <c r="K1065" s="151"/>
      <c r="L1065" s="152"/>
      <c r="M1065" s="151"/>
    </row>
    <row r="1066" spans="1:13">
      <c r="A1066" s="153"/>
      <c r="B1066" s="153"/>
      <c r="C1066" s="153"/>
      <c r="D1066" s="156"/>
      <c r="E1066" s="57" t="s">
        <v>481</v>
      </c>
      <c r="F1066" s="57" t="s">
        <v>477</v>
      </c>
      <c r="G1066" s="61">
        <v>57733</v>
      </c>
      <c r="H1066" s="58"/>
      <c r="I1066" s="59">
        <v>382</v>
      </c>
      <c r="J1066" s="152"/>
      <c r="K1066" s="151"/>
      <c r="L1066" s="152"/>
      <c r="M1066" s="151"/>
    </row>
    <row r="1067" spans="1:13">
      <c r="A1067" s="153"/>
      <c r="B1067" s="153"/>
      <c r="C1067" s="153"/>
      <c r="D1067" s="156"/>
      <c r="E1067" s="57" t="s">
        <v>482</v>
      </c>
      <c r="F1067" s="57" t="s">
        <v>477</v>
      </c>
      <c r="G1067" s="61">
        <v>57766</v>
      </c>
      <c r="H1067" s="58"/>
      <c r="I1067" s="59">
        <v>320</v>
      </c>
      <c r="J1067" s="152"/>
      <c r="K1067" s="151"/>
      <c r="L1067" s="152"/>
      <c r="M1067" s="151"/>
    </row>
    <row r="1068" spans="1:13" ht="24">
      <c r="A1068" s="153">
        <v>84</v>
      </c>
      <c r="B1068" s="154" t="s">
        <v>1212</v>
      </c>
      <c r="C1068" s="154" t="s">
        <v>490</v>
      </c>
      <c r="D1068" s="155" t="s">
        <v>1213</v>
      </c>
      <c r="E1068" s="57" t="s">
        <v>491</v>
      </c>
      <c r="F1068" s="57" t="s">
        <v>484</v>
      </c>
      <c r="G1068" s="61">
        <v>262447</v>
      </c>
      <c r="H1068" s="58">
        <v>3950</v>
      </c>
      <c r="I1068" s="59">
        <v>250</v>
      </c>
      <c r="J1068" s="152">
        <v>400</v>
      </c>
      <c r="K1068" s="151">
        <v>100</v>
      </c>
      <c r="L1068" s="152">
        <v>10150</v>
      </c>
      <c r="M1068" s="151">
        <f>I1068+I1069+I1070+I1071+I1072*2+K1068</f>
        <v>3000</v>
      </c>
    </row>
    <row r="1069" spans="1:13">
      <c r="A1069" s="153"/>
      <c r="B1069" s="153"/>
      <c r="C1069" s="153"/>
      <c r="D1069" s="156"/>
      <c r="E1069" s="57" t="s">
        <v>485</v>
      </c>
      <c r="F1069" s="57" t="s">
        <v>486</v>
      </c>
      <c r="G1069" s="57">
        <v>262437</v>
      </c>
      <c r="H1069" s="58">
        <v>4000</v>
      </c>
      <c r="I1069" s="59">
        <v>150</v>
      </c>
      <c r="J1069" s="152"/>
      <c r="K1069" s="151"/>
      <c r="L1069" s="152"/>
      <c r="M1069" s="151"/>
    </row>
    <row r="1070" spans="1:13" ht="24">
      <c r="A1070" s="153"/>
      <c r="B1070" s="153"/>
      <c r="C1070" s="153"/>
      <c r="D1070" s="156"/>
      <c r="E1070" s="57" t="s">
        <v>492</v>
      </c>
      <c r="F1070" s="57" t="s">
        <v>486</v>
      </c>
      <c r="G1070" s="57">
        <v>262411</v>
      </c>
      <c r="H1070" s="58">
        <v>3656</v>
      </c>
      <c r="I1070" s="59">
        <v>300</v>
      </c>
      <c r="J1070" s="152"/>
      <c r="K1070" s="151"/>
      <c r="L1070" s="152"/>
      <c r="M1070" s="151"/>
    </row>
    <row r="1071" spans="1:13">
      <c r="A1071" s="153"/>
      <c r="B1071" s="153"/>
      <c r="C1071" s="153"/>
      <c r="D1071" s="156"/>
      <c r="E1071" s="57" t="s">
        <v>493</v>
      </c>
      <c r="F1071" s="57" t="s">
        <v>488</v>
      </c>
      <c r="G1071" s="57">
        <v>264241</v>
      </c>
      <c r="H1071" s="58">
        <v>4246</v>
      </c>
      <c r="I1071" s="59">
        <v>1320</v>
      </c>
      <c r="J1071" s="152"/>
      <c r="K1071" s="151"/>
      <c r="L1071" s="152"/>
      <c r="M1071" s="151"/>
    </row>
    <row r="1072" spans="1:13">
      <c r="A1072" s="153"/>
      <c r="B1072" s="153"/>
      <c r="C1072" s="153"/>
      <c r="D1072" s="156"/>
      <c r="E1072" s="57" t="s">
        <v>470</v>
      </c>
      <c r="F1072" s="57" t="s">
        <v>466</v>
      </c>
      <c r="G1072" s="57">
        <v>262406</v>
      </c>
      <c r="H1072" s="58">
        <v>450</v>
      </c>
      <c r="I1072" s="59">
        <v>440</v>
      </c>
      <c r="J1072" s="152"/>
      <c r="K1072" s="151"/>
      <c r="L1072" s="152"/>
      <c r="M1072" s="151"/>
    </row>
    <row r="1073" spans="1:13">
      <c r="A1073" s="153"/>
      <c r="B1073" s="153"/>
      <c r="C1073" s="153"/>
      <c r="D1073" s="156"/>
      <c r="E1073" s="57" t="s">
        <v>481</v>
      </c>
      <c r="F1073" s="57" t="s">
        <v>477</v>
      </c>
      <c r="G1073" s="61">
        <v>57733</v>
      </c>
      <c r="H1073" s="58"/>
      <c r="I1073" s="59">
        <v>382</v>
      </c>
      <c r="J1073" s="152"/>
      <c r="K1073" s="151"/>
      <c r="L1073" s="152"/>
      <c r="M1073" s="151"/>
    </row>
    <row r="1074" spans="1:13">
      <c r="A1074" s="153"/>
      <c r="B1074" s="153"/>
      <c r="C1074" s="153"/>
      <c r="D1074" s="156"/>
      <c r="E1074" s="57" t="s">
        <v>482</v>
      </c>
      <c r="F1074" s="57" t="s">
        <v>477</v>
      </c>
      <c r="G1074" s="61">
        <v>57766</v>
      </c>
      <c r="H1074" s="58"/>
      <c r="I1074" s="59">
        <v>320</v>
      </c>
      <c r="J1074" s="152"/>
      <c r="K1074" s="151"/>
      <c r="L1074" s="152"/>
      <c r="M1074" s="151"/>
    </row>
    <row r="1075" spans="1:13">
      <c r="A1075" s="153">
        <v>85</v>
      </c>
      <c r="B1075" s="154" t="s">
        <v>1212</v>
      </c>
      <c r="C1075" s="154" t="s">
        <v>490</v>
      </c>
      <c r="D1075" s="155" t="s">
        <v>1214</v>
      </c>
      <c r="E1075" s="57" t="s">
        <v>494</v>
      </c>
      <c r="F1075" s="57" t="s">
        <v>495</v>
      </c>
      <c r="G1075" s="57">
        <v>262455</v>
      </c>
      <c r="H1075" s="58">
        <v>3950</v>
      </c>
      <c r="I1075" s="59">
        <v>250</v>
      </c>
      <c r="J1075" s="152">
        <v>400</v>
      </c>
      <c r="K1075" s="151">
        <v>100</v>
      </c>
      <c r="L1075" s="152">
        <v>10150</v>
      </c>
      <c r="M1075" s="151">
        <f>I1075+I1076+I1077+I1078+I1079*2+K1075</f>
        <v>3000</v>
      </c>
    </row>
    <row r="1076" spans="1:13">
      <c r="A1076" s="153"/>
      <c r="B1076" s="153"/>
      <c r="C1076" s="153"/>
      <c r="D1076" s="156"/>
      <c r="E1076" s="57" t="s">
        <v>485</v>
      </c>
      <c r="F1076" s="57" t="s">
        <v>486</v>
      </c>
      <c r="G1076" s="57">
        <v>262437</v>
      </c>
      <c r="H1076" s="58">
        <v>4000</v>
      </c>
      <c r="I1076" s="59">
        <v>150</v>
      </c>
      <c r="J1076" s="152"/>
      <c r="K1076" s="151"/>
      <c r="L1076" s="152"/>
      <c r="M1076" s="151"/>
    </row>
    <row r="1077" spans="1:13">
      <c r="A1077" s="153"/>
      <c r="B1077" s="153"/>
      <c r="C1077" s="153"/>
      <c r="D1077" s="156"/>
      <c r="E1077" s="57" t="s">
        <v>487</v>
      </c>
      <c r="F1077" s="57" t="s">
        <v>488</v>
      </c>
      <c r="G1077" s="57">
        <v>264240</v>
      </c>
      <c r="H1077" s="58">
        <v>3656</v>
      </c>
      <c r="I1077" s="59">
        <v>1320</v>
      </c>
      <c r="J1077" s="152"/>
      <c r="K1077" s="151"/>
      <c r="L1077" s="152"/>
      <c r="M1077" s="151"/>
    </row>
    <row r="1078" spans="1:13">
      <c r="A1078" s="153"/>
      <c r="B1078" s="153"/>
      <c r="C1078" s="153"/>
      <c r="D1078" s="156"/>
      <c r="E1078" s="57" t="s">
        <v>489</v>
      </c>
      <c r="F1078" s="57" t="s">
        <v>486</v>
      </c>
      <c r="G1078" s="57">
        <v>262429</v>
      </c>
      <c r="H1078" s="58">
        <v>4246</v>
      </c>
      <c r="I1078" s="59">
        <v>300</v>
      </c>
      <c r="J1078" s="152"/>
      <c r="K1078" s="151"/>
      <c r="L1078" s="152"/>
      <c r="M1078" s="151"/>
    </row>
    <row r="1079" spans="1:13">
      <c r="A1079" s="153"/>
      <c r="B1079" s="153"/>
      <c r="C1079" s="153"/>
      <c r="D1079" s="156"/>
      <c r="E1079" s="57" t="s">
        <v>496</v>
      </c>
      <c r="F1079" s="57" t="s">
        <v>486</v>
      </c>
      <c r="G1079" s="57">
        <v>262406</v>
      </c>
      <c r="H1079" s="58">
        <v>450</v>
      </c>
      <c r="I1079" s="59">
        <v>440</v>
      </c>
      <c r="J1079" s="152"/>
      <c r="K1079" s="151"/>
      <c r="L1079" s="152"/>
      <c r="M1079" s="151"/>
    </row>
    <row r="1080" spans="1:13">
      <c r="A1080" s="153">
        <v>86</v>
      </c>
      <c r="B1080" s="154" t="s">
        <v>1212</v>
      </c>
      <c r="C1080" s="154" t="s">
        <v>490</v>
      </c>
      <c r="D1080" s="155" t="s">
        <v>1215</v>
      </c>
      <c r="E1080" s="57" t="s">
        <v>497</v>
      </c>
      <c r="F1080" s="57" t="s">
        <v>495</v>
      </c>
      <c r="G1080" s="57">
        <v>262456</v>
      </c>
      <c r="H1080" s="58">
        <v>3950</v>
      </c>
      <c r="I1080" s="59">
        <v>250</v>
      </c>
      <c r="J1080" s="152">
        <v>400</v>
      </c>
      <c r="K1080" s="151">
        <v>100</v>
      </c>
      <c r="L1080" s="152">
        <v>10150</v>
      </c>
      <c r="M1080" s="151">
        <f>I1080+I1081+I1082+I1083+I1084*2+K1080</f>
        <v>3000</v>
      </c>
    </row>
    <row r="1081" spans="1:13">
      <c r="A1081" s="153"/>
      <c r="B1081" s="153"/>
      <c r="C1081" s="153"/>
      <c r="D1081" s="156"/>
      <c r="E1081" s="57" t="s">
        <v>485</v>
      </c>
      <c r="F1081" s="57" t="s">
        <v>486</v>
      </c>
      <c r="G1081" s="57">
        <v>262437</v>
      </c>
      <c r="H1081" s="58">
        <v>4000</v>
      </c>
      <c r="I1081" s="59">
        <v>150</v>
      </c>
      <c r="J1081" s="152"/>
      <c r="K1081" s="151"/>
      <c r="L1081" s="152"/>
      <c r="M1081" s="151"/>
    </row>
    <row r="1082" spans="1:13" ht="24">
      <c r="A1082" s="153"/>
      <c r="B1082" s="153"/>
      <c r="C1082" s="153"/>
      <c r="D1082" s="156"/>
      <c r="E1082" s="57" t="s">
        <v>492</v>
      </c>
      <c r="F1082" s="57" t="s">
        <v>486</v>
      </c>
      <c r="G1082" s="57">
        <v>262411</v>
      </c>
      <c r="H1082" s="58">
        <v>3656</v>
      </c>
      <c r="I1082" s="59">
        <v>300</v>
      </c>
      <c r="J1082" s="152"/>
      <c r="K1082" s="151"/>
      <c r="L1082" s="152"/>
      <c r="M1082" s="151"/>
    </row>
    <row r="1083" spans="1:13">
      <c r="A1083" s="153"/>
      <c r="B1083" s="153"/>
      <c r="C1083" s="153"/>
      <c r="D1083" s="156"/>
      <c r="E1083" s="57" t="s">
        <v>493</v>
      </c>
      <c r="F1083" s="57" t="s">
        <v>488</v>
      </c>
      <c r="G1083" s="57">
        <v>264241</v>
      </c>
      <c r="H1083" s="58">
        <v>4246</v>
      </c>
      <c r="I1083" s="59">
        <v>1320</v>
      </c>
      <c r="J1083" s="152"/>
      <c r="K1083" s="151"/>
      <c r="L1083" s="152"/>
      <c r="M1083" s="151"/>
    </row>
    <row r="1084" spans="1:13">
      <c r="A1084" s="153"/>
      <c r="B1084" s="153"/>
      <c r="C1084" s="153"/>
      <c r="D1084" s="156"/>
      <c r="E1084" s="57" t="s">
        <v>496</v>
      </c>
      <c r="F1084" s="57" t="s">
        <v>486</v>
      </c>
      <c r="G1084" s="57">
        <v>262406</v>
      </c>
      <c r="H1084" s="58">
        <v>450</v>
      </c>
      <c r="I1084" s="59">
        <v>440</v>
      </c>
      <c r="J1084" s="152"/>
      <c r="K1084" s="151"/>
      <c r="L1084" s="152"/>
      <c r="M1084" s="151"/>
    </row>
    <row r="1085" spans="1:13">
      <c r="A1085" s="153">
        <v>87</v>
      </c>
      <c r="B1085" s="154" t="s">
        <v>1212</v>
      </c>
      <c r="C1085" s="154" t="s">
        <v>490</v>
      </c>
      <c r="D1085" s="155" t="s">
        <v>1216</v>
      </c>
      <c r="E1085" s="57" t="s">
        <v>497</v>
      </c>
      <c r="F1085" s="57" t="s">
        <v>495</v>
      </c>
      <c r="G1085" s="57">
        <v>262456</v>
      </c>
      <c r="H1085" s="58">
        <v>3950</v>
      </c>
      <c r="I1085" s="59">
        <v>250</v>
      </c>
      <c r="J1085" s="152">
        <v>400</v>
      </c>
      <c r="K1085" s="151">
        <v>100</v>
      </c>
      <c r="L1085" s="152">
        <v>10150</v>
      </c>
      <c r="M1085" s="151">
        <f>I1085+I1086+I1087+I1088+I1089*2+K1085</f>
        <v>3000</v>
      </c>
    </row>
    <row r="1086" spans="1:13">
      <c r="A1086" s="153"/>
      <c r="B1086" s="153"/>
      <c r="C1086" s="153"/>
      <c r="D1086" s="156"/>
      <c r="E1086" s="57" t="s">
        <v>485</v>
      </c>
      <c r="F1086" s="57" t="s">
        <v>486</v>
      </c>
      <c r="G1086" s="57">
        <v>262437</v>
      </c>
      <c r="H1086" s="58">
        <v>4000</v>
      </c>
      <c r="I1086" s="59">
        <v>150</v>
      </c>
      <c r="J1086" s="152"/>
      <c r="K1086" s="151"/>
      <c r="L1086" s="152"/>
      <c r="M1086" s="151"/>
    </row>
    <row r="1087" spans="1:13">
      <c r="A1087" s="153"/>
      <c r="B1087" s="153"/>
      <c r="C1087" s="153"/>
      <c r="D1087" s="156"/>
      <c r="E1087" s="57" t="s">
        <v>487</v>
      </c>
      <c r="F1087" s="57" t="s">
        <v>488</v>
      </c>
      <c r="G1087" s="57">
        <v>264240</v>
      </c>
      <c r="H1087" s="58">
        <v>3656</v>
      </c>
      <c r="I1087" s="59">
        <v>1320</v>
      </c>
      <c r="J1087" s="152"/>
      <c r="K1087" s="151"/>
      <c r="L1087" s="152"/>
      <c r="M1087" s="151"/>
    </row>
    <row r="1088" spans="1:13">
      <c r="A1088" s="153"/>
      <c r="B1088" s="153"/>
      <c r="C1088" s="153"/>
      <c r="D1088" s="156"/>
      <c r="E1088" s="57" t="s">
        <v>489</v>
      </c>
      <c r="F1088" s="57" t="s">
        <v>486</v>
      </c>
      <c r="G1088" s="57">
        <v>262429</v>
      </c>
      <c r="H1088" s="58">
        <v>4246</v>
      </c>
      <c r="I1088" s="59">
        <v>300</v>
      </c>
      <c r="J1088" s="152"/>
      <c r="K1088" s="151"/>
      <c r="L1088" s="152"/>
      <c r="M1088" s="151"/>
    </row>
    <row r="1089" spans="1:13">
      <c r="A1089" s="153"/>
      <c r="B1089" s="153"/>
      <c r="C1089" s="153"/>
      <c r="D1089" s="156"/>
      <c r="E1089" s="57" t="s">
        <v>496</v>
      </c>
      <c r="F1089" s="57" t="s">
        <v>486</v>
      </c>
      <c r="G1089" s="57">
        <v>262406</v>
      </c>
      <c r="H1089" s="58">
        <v>450</v>
      </c>
      <c r="I1089" s="59">
        <v>440</v>
      </c>
      <c r="J1089" s="152"/>
      <c r="K1089" s="151"/>
      <c r="L1089" s="152"/>
      <c r="M1089" s="151"/>
    </row>
    <row r="1090" spans="1:13">
      <c r="A1090" s="153">
        <v>88</v>
      </c>
      <c r="B1090" s="154" t="s">
        <v>1212</v>
      </c>
      <c r="C1090" s="154" t="s">
        <v>490</v>
      </c>
      <c r="D1090" s="155" t="s">
        <v>1217</v>
      </c>
      <c r="E1090" s="57" t="s">
        <v>494</v>
      </c>
      <c r="F1090" s="57" t="s">
        <v>495</v>
      </c>
      <c r="G1090" s="57">
        <v>262455</v>
      </c>
      <c r="H1090" s="58">
        <v>3950</v>
      </c>
      <c r="I1090" s="59">
        <v>250</v>
      </c>
      <c r="J1090" s="152">
        <v>400</v>
      </c>
      <c r="K1090" s="151">
        <v>100</v>
      </c>
      <c r="L1090" s="152">
        <v>10150</v>
      </c>
      <c r="M1090" s="151">
        <f>I1090+I1091+I1092+I1093+I1094*2+K1090</f>
        <v>3000</v>
      </c>
    </row>
    <row r="1091" spans="1:13">
      <c r="A1091" s="153"/>
      <c r="B1091" s="153"/>
      <c r="C1091" s="153"/>
      <c r="D1091" s="156"/>
      <c r="E1091" s="57" t="s">
        <v>485</v>
      </c>
      <c r="F1091" s="57" t="s">
        <v>486</v>
      </c>
      <c r="G1091" s="57">
        <v>262437</v>
      </c>
      <c r="H1091" s="58">
        <v>4000</v>
      </c>
      <c r="I1091" s="59">
        <v>150</v>
      </c>
      <c r="J1091" s="152"/>
      <c r="K1091" s="151"/>
      <c r="L1091" s="152"/>
      <c r="M1091" s="151"/>
    </row>
    <row r="1092" spans="1:13" ht="24">
      <c r="A1092" s="153"/>
      <c r="B1092" s="153"/>
      <c r="C1092" s="153"/>
      <c r="D1092" s="156"/>
      <c r="E1092" s="57" t="s">
        <v>492</v>
      </c>
      <c r="F1092" s="57" t="s">
        <v>486</v>
      </c>
      <c r="G1092" s="57">
        <v>262411</v>
      </c>
      <c r="H1092" s="58">
        <v>3656</v>
      </c>
      <c r="I1092" s="59">
        <v>300</v>
      </c>
      <c r="J1092" s="152"/>
      <c r="K1092" s="151"/>
      <c r="L1092" s="152"/>
      <c r="M1092" s="151"/>
    </row>
    <row r="1093" spans="1:13">
      <c r="A1093" s="153"/>
      <c r="B1093" s="153"/>
      <c r="C1093" s="153"/>
      <c r="D1093" s="156"/>
      <c r="E1093" s="57" t="s">
        <v>493</v>
      </c>
      <c r="F1093" s="57" t="s">
        <v>488</v>
      </c>
      <c r="G1093" s="57">
        <v>264241</v>
      </c>
      <c r="H1093" s="58">
        <v>4246</v>
      </c>
      <c r="I1093" s="59">
        <v>1320</v>
      </c>
      <c r="J1093" s="152"/>
      <c r="K1093" s="151"/>
      <c r="L1093" s="152"/>
      <c r="M1093" s="151"/>
    </row>
    <row r="1094" spans="1:13">
      <c r="A1094" s="153"/>
      <c r="B1094" s="153"/>
      <c r="C1094" s="153"/>
      <c r="D1094" s="156"/>
      <c r="E1094" s="57" t="s">
        <v>496</v>
      </c>
      <c r="F1094" s="57" t="s">
        <v>486</v>
      </c>
      <c r="G1094" s="57">
        <v>262406</v>
      </c>
      <c r="H1094" s="58">
        <v>450</v>
      </c>
      <c r="I1094" s="59">
        <v>440</v>
      </c>
      <c r="J1094" s="152"/>
      <c r="K1094" s="151"/>
      <c r="L1094" s="152"/>
      <c r="M1094" s="151"/>
    </row>
    <row r="1095" spans="1:13" ht="24">
      <c r="A1095" s="153">
        <v>89</v>
      </c>
      <c r="B1095" s="154" t="s">
        <v>1212</v>
      </c>
      <c r="C1095" s="154" t="s">
        <v>490</v>
      </c>
      <c r="D1095" s="155" t="s">
        <v>1218</v>
      </c>
      <c r="E1095" s="57" t="s">
        <v>498</v>
      </c>
      <c r="F1095" s="57" t="s">
        <v>486</v>
      </c>
      <c r="G1095" s="57">
        <v>262414</v>
      </c>
      <c r="H1095" s="58">
        <v>3950</v>
      </c>
      <c r="I1095" s="59">
        <v>1270</v>
      </c>
      <c r="J1095" s="152">
        <v>400</v>
      </c>
      <c r="K1095" s="151">
        <v>100</v>
      </c>
      <c r="L1095" s="152">
        <v>10150</v>
      </c>
      <c r="M1095" s="151">
        <f>I1095+I1096+I1097+I1098+I1099*2+K1095</f>
        <v>4020</v>
      </c>
    </row>
    <row r="1096" spans="1:13">
      <c r="A1096" s="153"/>
      <c r="B1096" s="153"/>
      <c r="C1096" s="153"/>
      <c r="D1096" s="156"/>
      <c r="E1096" s="57" t="s">
        <v>485</v>
      </c>
      <c r="F1096" s="57" t="s">
        <v>486</v>
      </c>
      <c r="G1096" s="57">
        <v>262437</v>
      </c>
      <c r="H1096" s="58">
        <v>4000</v>
      </c>
      <c r="I1096" s="59">
        <v>150</v>
      </c>
      <c r="J1096" s="152"/>
      <c r="K1096" s="151"/>
      <c r="L1096" s="152"/>
      <c r="M1096" s="151"/>
    </row>
    <row r="1097" spans="1:13">
      <c r="A1097" s="153"/>
      <c r="B1097" s="153"/>
      <c r="C1097" s="153"/>
      <c r="D1097" s="156"/>
      <c r="E1097" s="57" t="s">
        <v>487</v>
      </c>
      <c r="F1097" s="57" t="s">
        <v>488</v>
      </c>
      <c r="G1097" s="57">
        <v>264240</v>
      </c>
      <c r="H1097" s="58">
        <v>3656</v>
      </c>
      <c r="I1097" s="59">
        <v>1320</v>
      </c>
      <c r="J1097" s="152"/>
      <c r="K1097" s="151"/>
      <c r="L1097" s="152"/>
      <c r="M1097" s="151"/>
    </row>
    <row r="1098" spans="1:13">
      <c r="A1098" s="153"/>
      <c r="B1098" s="153"/>
      <c r="C1098" s="153"/>
      <c r="D1098" s="156"/>
      <c r="E1098" s="57" t="s">
        <v>489</v>
      </c>
      <c r="F1098" s="57" t="s">
        <v>486</v>
      </c>
      <c r="G1098" s="57">
        <v>262429</v>
      </c>
      <c r="H1098" s="58">
        <v>4246</v>
      </c>
      <c r="I1098" s="59">
        <v>300</v>
      </c>
      <c r="J1098" s="152"/>
      <c r="K1098" s="151"/>
      <c r="L1098" s="152"/>
      <c r="M1098" s="151"/>
    </row>
    <row r="1099" spans="1:13">
      <c r="A1099" s="153"/>
      <c r="B1099" s="153"/>
      <c r="C1099" s="153"/>
      <c r="D1099" s="156"/>
      <c r="E1099" s="57" t="s">
        <v>496</v>
      </c>
      <c r="F1099" s="57" t="s">
        <v>486</v>
      </c>
      <c r="G1099" s="57">
        <v>262406</v>
      </c>
      <c r="H1099" s="58">
        <v>450</v>
      </c>
      <c r="I1099" s="59">
        <v>440</v>
      </c>
      <c r="J1099" s="152"/>
      <c r="K1099" s="151"/>
      <c r="L1099" s="152"/>
      <c r="M1099" s="151"/>
    </row>
    <row r="1100" spans="1:13" ht="24">
      <c r="A1100" s="153">
        <v>90</v>
      </c>
      <c r="B1100" s="154" t="s">
        <v>1212</v>
      </c>
      <c r="C1100" s="154" t="s">
        <v>490</v>
      </c>
      <c r="D1100" s="155" t="s">
        <v>1219</v>
      </c>
      <c r="E1100" s="57" t="s">
        <v>498</v>
      </c>
      <c r="F1100" s="57" t="s">
        <v>486</v>
      </c>
      <c r="G1100" s="57">
        <v>262414</v>
      </c>
      <c r="H1100" s="58">
        <v>3950</v>
      </c>
      <c r="I1100" s="59">
        <v>1270</v>
      </c>
      <c r="J1100" s="152">
        <v>400</v>
      </c>
      <c r="K1100" s="151">
        <v>100</v>
      </c>
      <c r="L1100" s="152">
        <v>10150</v>
      </c>
      <c r="M1100" s="151">
        <f>I1100+I1101+I1102+I1103+I1104*2+K1100</f>
        <v>5040</v>
      </c>
    </row>
    <row r="1101" spans="1:13">
      <c r="A1101" s="153"/>
      <c r="B1101" s="153"/>
      <c r="C1101" s="153"/>
      <c r="D1101" s="156"/>
      <c r="E1101" s="57" t="s">
        <v>485</v>
      </c>
      <c r="F1101" s="57" t="s">
        <v>486</v>
      </c>
      <c r="G1101" s="57">
        <v>262437</v>
      </c>
      <c r="H1101" s="58">
        <v>4000</v>
      </c>
      <c r="I1101" s="59">
        <v>150</v>
      </c>
      <c r="J1101" s="152"/>
      <c r="K1101" s="151"/>
      <c r="L1101" s="152"/>
      <c r="M1101" s="151"/>
    </row>
    <row r="1102" spans="1:13">
      <c r="A1102" s="153"/>
      <c r="B1102" s="153"/>
      <c r="C1102" s="153"/>
      <c r="D1102" s="156"/>
      <c r="E1102" s="57" t="s">
        <v>487</v>
      </c>
      <c r="F1102" s="57" t="s">
        <v>488</v>
      </c>
      <c r="G1102" s="57">
        <v>264240</v>
      </c>
      <c r="H1102" s="58">
        <v>3656</v>
      </c>
      <c r="I1102" s="59">
        <v>1320</v>
      </c>
      <c r="J1102" s="152"/>
      <c r="K1102" s="151"/>
      <c r="L1102" s="152"/>
      <c r="M1102" s="151"/>
    </row>
    <row r="1103" spans="1:13">
      <c r="A1103" s="153"/>
      <c r="B1103" s="153"/>
      <c r="C1103" s="153"/>
      <c r="D1103" s="156"/>
      <c r="E1103" s="57" t="s">
        <v>493</v>
      </c>
      <c r="F1103" s="57" t="s">
        <v>488</v>
      </c>
      <c r="G1103" s="57">
        <v>264241</v>
      </c>
      <c r="H1103" s="58">
        <v>4246</v>
      </c>
      <c r="I1103" s="59">
        <v>1320</v>
      </c>
      <c r="J1103" s="152"/>
      <c r="K1103" s="151"/>
      <c r="L1103" s="152"/>
      <c r="M1103" s="151"/>
    </row>
    <row r="1104" spans="1:13">
      <c r="A1104" s="153"/>
      <c r="B1104" s="153"/>
      <c r="C1104" s="153"/>
      <c r="D1104" s="156"/>
      <c r="E1104" s="57" t="s">
        <v>496</v>
      </c>
      <c r="F1104" s="57" t="s">
        <v>486</v>
      </c>
      <c r="G1104" s="57">
        <v>262406</v>
      </c>
      <c r="H1104" s="58">
        <v>450</v>
      </c>
      <c r="I1104" s="59">
        <v>440</v>
      </c>
      <c r="J1104" s="152"/>
      <c r="K1104" s="151"/>
      <c r="L1104" s="152"/>
      <c r="M1104" s="151"/>
    </row>
    <row r="1105" spans="1:13" ht="24">
      <c r="A1105" s="153">
        <v>91</v>
      </c>
      <c r="B1105" s="154" t="s">
        <v>1212</v>
      </c>
      <c r="C1105" s="154" t="s">
        <v>490</v>
      </c>
      <c r="D1105" s="155" t="s">
        <v>1220</v>
      </c>
      <c r="E1105" s="57" t="s">
        <v>498</v>
      </c>
      <c r="F1105" s="57" t="s">
        <v>486</v>
      </c>
      <c r="G1105" s="57">
        <v>262414</v>
      </c>
      <c r="H1105" s="58">
        <v>3950</v>
      </c>
      <c r="I1105" s="59">
        <v>1270</v>
      </c>
      <c r="J1105" s="152">
        <v>400</v>
      </c>
      <c r="K1105" s="151">
        <v>100</v>
      </c>
      <c r="L1105" s="152">
        <v>10150</v>
      </c>
      <c r="M1105" s="151">
        <f>I1105+I1106+I1107+I1108+I1109*2+K1105</f>
        <v>4020</v>
      </c>
    </row>
    <row r="1106" spans="1:13">
      <c r="A1106" s="153"/>
      <c r="B1106" s="153"/>
      <c r="C1106" s="153"/>
      <c r="D1106" s="156"/>
      <c r="E1106" s="57" t="s">
        <v>485</v>
      </c>
      <c r="F1106" s="57" t="s">
        <v>486</v>
      </c>
      <c r="G1106" s="57">
        <v>262437</v>
      </c>
      <c r="H1106" s="58">
        <v>4000</v>
      </c>
      <c r="I1106" s="59">
        <v>150</v>
      </c>
      <c r="J1106" s="152"/>
      <c r="K1106" s="151"/>
      <c r="L1106" s="152"/>
      <c r="M1106" s="151"/>
    </row>
    <row r="1107" spans="1:13" ht="24">
      <c r="A1107" s="153"/>
      <c r="B1107" s="153"/>
      <c r="C1107" s="153"/>
      <c r="D1107" s="156"/>
      <c r="E1107" s="57" t="s">
        <v>492</v>
      </c>
      <c r="F1107" s="57" t="s">
        <v>486</v>
      </c>
      <c r="G1107" s="57">
        <v>262411</v>
      </c>
      <c r="H1107" s="58">
        <v>3656</v>
      </c>
      <c r="I1107" s="59">
        <v>300</v>
      </c>
      <c r="J1107" s="152"/>
      <c r="K1107" s="151"/>
      <c r="L1107" s="152"/>
      <c r="M1107" s="151"/>
    </row>
    <row r="1108" spans="1:13">
      <c r="A1108" s="153"/>
      <c r="B1108" s="153"/>
      <c r="C1108" s="153"/>
      <c r="D1108" s="156"/>
      <c r="E1108" s="57" t="s">
        <v>493</v>
      </c>
      <c r="F1108" s="57" t="s">
        <v>488</v>
      </c>
      <c r="G1108" s="57">
        <v>264241</v>
      </c>
      <c r="H1108" s="58">
        <v>4246</v>
      </c>
      <c r="I1108" s="59">
        <v>1320</v>
      </c>
      <c r="J1108" s="152"/>
      <c r="K1108" s="151"/>
      <c r="L1108" s="152"/>
      <c r="M1108" s="151"/>
    </row>
    <row r="1109" spans="1:13">
      <c r="A1109" s="153"/>
      <c r="B1109" s="153"/>
      <c r="C1109" s="153"/>
      <c r="D1109" s="156"/>
      <c r="E1109" s="57" t="s">
        <v>496</v>
      </c>
      <c r="F1109" s="57" t="s">
        <v>486</v>
      </c>
      <c r="G1109" s="57">
        <v>262406</v>
      </c>
      <c r="H1109" s="58">
        <v>450</v>
      </c>
      <c r="I1109" s="59">
        <v>440</v>
      </c>
      <c r="J1109" s="152"/>
      <c r="K1109" s="151"/>
      <c r="L1109" s="152"/>
      <c r="M1109" s="151"/>
    </row>
    <row r="1110" spans="1:13">
      <c r="A1110" s="153">
        <v>92</v>
      </c>
      <c r="B1110" s="154" t="s">
        <v>1212</v>
      </c>
      <c r="C1110" s="154" t="s">
        <v>490</v>
      </c>
      <c r="D1110" s="155" t="s">
        <v>1221</v>
      </c>
      <c r="E1110" s="57" t="s">
        <v>499</v>
      </c>
      <c r="F1110" s="57" t="s">
        <v>500</v>
      </c>
      <c r="G1110" s="57">
        <v>262457</v>
      </c>
      <c r="H1110" s="58">
        <v>3950</v>
      </c>
      <c r="I1110" s="59">
        <v>1270</v>
      </c>
      <c r="J1110" s="152">
        <v>400</v>
      </c>
      <c r="K1110" s="151">
        <v>100</v>
      </c>
      <c r="L1110" s="152">
        <v>10150</v>
      </c>
      <c r="M1110" s="151">
        <f>I1110+I1111+I1112+I1113+I1114*2+K1110</f>
        <v>4020</v>
      </c>
    </row>
    <row r="1111" spans="1:13">
      <c r="A1111" s="153"/>
      <c r="B1111" s="153"/>
      <c r="C1111" s="153"/>
      <c r="D1111" s="156"/>
      <c r="E1111" s="57" t="s">
        <v>485</v>
      </c>
      <c r="F1111" s="57" t="s">
        <v>486</v>
      </c>
      <c r="G1111" s="57">
        <v>262437</v>
      </c>
      <c r="H1111" s="58">
        <v>4000</v>
      </c>
      <c r="I1111" s="59">
        <v>150</v>
      </c>
      <c r="J1111" s="152"/>
      <c r="K1111" s="151"/>
      <c r="L1111" s="152"/>
      <c r="M1111" s="151"/>
    </row>
    <row r="1112" spans="1:13">
      <c r="A1112" s="153"/>
      <c r="B1112" s="153"/>
      <c r="C1112" s="153"/>
      <c r="D1112" s="156"/>
      <c r="E1112" s="57" t="s">
        <v>487</v>
      </c>
      <c r="F1112" s="57" t="s">
        <v>488</v>
      </c>
      <c r="G1112" s="57">
        <v>264240</v>
      </c>
      <c r="H1112" s="58">
        <v>3656</v>
      </c>
      <c r="I1112" s="59">
        <v>1320</v>
      </c>
      <c r="J1112" s="152"/>
      <c r="K1112" s="151"/>
      <c r="L1112" s="152"/>
      <c r="M1112" s="151"/>
    </row>
    <row r="1113" spans="1:13">
      <c r="A1113" s="153"/>
      <c r="B1113" s="153"/>
      <c r="C1113" s="153"/>
      <c r="D1113" s="156"/>
      <c r="E1113" s="57" t="s">
        <v>489</v>
      </c>
      <c r="F1113" s="57" t="s">
        <v>486</v>
      </c>
      <c r="G1113" s="57">
        <v>262429</v>
      </c>
      <c r="H1113" s="58">
        <v>4246</v>
      </c>
      <c r="I1113" s="59">
        <v>300</v>
      </c>
      <c r="J1113" s="152"/>
      <c r="K1113" s="151"/>
      <c r="L1113" s="152"/>
      <c r="M1113" s="151"/>
    </row>
    <row r="1114" spans="1:13">
      <c r="A1114" s="153"/>
      <c r="B1114" s="153"/>
      <c r="C1114" s="153"/>
      <c r="D1114" s="156"/>
      <c r="E1114" s="57" t="s">
        <v>496</v>
      </c>
      <c r="F1114" s="57" t="s">
        <v>486</v>
      </c>
      <c r="G1114" s="57">
        <v>262406</v>
      </c>
      <c r="H1114" s="58">
        <v>450</v>
      </c>
      <c r="I1114" s="59">
        <v>440</v>
      </c>
      <c r="J1114" s="152"/>
      <c r="K1114" s="151"/>
      <c r="L1114" s="152"/>
      <c r="M1114" s="151"/>
    </row>
    <row r="1115" spans="1:13">
      <c r="A1115" s="153">
        <v>93</v>
      </c>
      <c r="B1115" s="154" t="s">
        <v>1212</v>
      </c>
      <c r="C1115" s="154" t="s">
        <v>490</v>
      </c>
      <c r="D1115" s="155" t="s">
        <v>1222</v>
      </c>
      <c r="E1115" s="57" t="s">
        <v>499</v>
      </c>
      <c r="F1115" s="57" t="s">
        <v>500</v>
      </c>
      <c r="G1115" s="57">
        <v>262457</v>
      </c>
      <c r="H1115" s="58">
        <v>3950</v>
      </c>
      <c r="I1115" s="59">
        <v>1270</v>
      </c>
      <c r="J1115" s="152">
        <v>400</v>
      </c>
      <c r="K1115" s="151">
        <v>100</v>
      </c>
      <c r="L1115" s="152">
        <v>10150</v>
      </c>
      <c r="M1115" s="151">
        <f>I1115+I1116+I1117+I1118+I1119*2+K1115</f>
        <v>5040</v>
      </c>
    </row>
    <row r="1116" spans="1:13">
      <c r="A1116" s="153"/>
      <c r="B1116" s="153"/>
      <c r="C1116" s="153"/>
      <c r="D1116" s="156"/>
      <c r="E1116" s="57" t="s">
        <v>485</v>
      </c>
      <c r="F1116" s="57" t="s">
        <v>486</v>
      </c>
      <c r="G1116" s="57">
        <v>262437</v>
      </c>
      <c r="H1116" s="58">
        <v>4000</v>
      </c>
      <c r="I1116" s="59">
        <v>150</v>
      </c>
      <c r="J1116" s="152"/>
      <c r="K1116" s="151"/>
      <c r="L1116" s="152"/>
      <c r="M1116" s="151"/>
    </row>
    <row r="1117" spans="1:13">
      <c r="A1117" s="153"/>
      <c r="B1117" s="153"/>
      <c r="C1117" s="153"/>
      <c r="D1117" s="156"/>
      <c r="E1117" s="57" t="s">
        <v>487</v>
      </c>
      <c r="F1117" s="57" t="s">
        <v>488</v>
      </c>
      <c r="G1117" s="57">
        <v>264240</v>
      </c>
      <c r="H1117" s="58">
        <v>3656</v>
      </c>
      <c r="I1117" s="59">
        <v>1320</v>
      </c>
      <c r="J1117" s="152"/>
      <c r="K1117" s="151"/>
      <c r="L1117" s="152"/>
      <c r="M1117" s="151"/>
    </row>
    <row r="1118" spans="1:13">
      <c r="A1118" s="153"/>
      <c r="B1118" s="153"/>
      <c r="C1118" s="153"/>
      <c r="D1118" s="156"/>
      <c r="E1118" s="57" t="s">
        <v>493</v>
      </c>
      <c r="F1118" s="57" t="s">
        <v>488</v>
      </c>
      <c r="G1118" s="57">
        <v>264241</v>
      </c>
      <c r="H1118" s="58">
        <v>4246</v>
      </c>
      <c r="I1118" s="59">
        <v>1320</v>
      </c>
      <c r="J1118" s="152"/>
      <c r="K1118" s="151"/>
      <c r="L1118" s="152"/>
      <c r="M1118" s="151"/>
    </row>
    <row r="1119" spans="1:13">
      <c r="A1119" s="153"/>
      <c r="B1119" s="153"/>
      <c r="C1119" s="153"/>
      <c r="D1119" s="156"/>
      <c r="E1119" s="57" t="s">
        <v>496</v>
      </c>
      <c r="F1119" s="57" t="s">
        <v>486</v>
      </c>
      <c r="G1119" s="57">
        <v>262406</v>
      </c>
      <c r="H1119" s="58">
        <v>450</v>
      </c>
      <c r="I1119" s="59">
        <v>440</v>
      </c>
      <c r="J1119" s="152"/>
      <c r="K1119" s="151"/>
      <c r="L1119" s="152"/>
      <c r="M1119" s="151"/>
    </row>
    <row r="1120" spans="1:13">
      <c r="A1120" s="153">
        <v>94</v>
      </c>
      <c r="B1120" s="154" t="s">
        <v>1212</v>
      </c>
      <c r="C1120" s="154" t="s">
        <v>490</v>
      </c>
      <c r="D1120" s="155" t="s">
        <v>1223</v>
      </c>
      <c r="E1120" s="57" t="s">
        <v>499</v>
      </c>
      <c r="F1120" s="57" t="s">
        <v>500</v>
      </c>
      <c r="G1120" s="57">
        <v>262457</v>
      </c>
      <c r="H1120" s="58">
        <v>3950</v>
      </c>
      <c r="I1120" s="59">
        <v>1270</v>
      </c>
      <c r="J1120" s="152">
        <v>400</v>
      </c>
      <c r="K1120" s="151">
        <v>100</v>
      </c>
      <c r="L1120" s="152">
        <v>10150</v>
      </c>
      <c r="M1120" s="151">
        <f>I1120+I1121+I1122+I1123+I1124*2+K1120</f>
        <v>4020</v>
      </c>
    </row>
    <row r="1121" spans="1:13">
      <c r="A1121" s="153"/>
      <c r="B1121" s="153"/>
      <c r="C1121" s="153"/>
      <c r="D1121" s="156"/>
      <c r="E1121" s="57" t="s">
        <v>485</v>
      </c>
      <c r="F1121" s="57" t="s">
        <v>486</v>
      </c>
      <c r="G1121" s="57">
        <v>262437</v>
      </c>
      <c r="H1121" s="58">
        <v>4000</v>
      </c>
      <c r="I1121" s="59">
        <v>150</v>
      </c>
      <c r="J1121" s="152"/>
      <c r="K1121" s="151"/>
      <c r="L1121" s="152"/>
      <c r="M1121" s="151"/>
    </row>
    <row r="1122" spans="1:13" ht="24">
      <c r="A1122" s="153"/>
      <c r="B1122" s="153"/>
      <c r="C1122" s="153"/>
      <c r="D1122" s="156"/>
      <c r="E1122" s="57" t="s">
        <v>492</v>
      </c>
      <c r="F1122" s="57" t="s">
        <v>486</v>
      </c>
      <c r="G1122" s="57">
        <v>262411</v>
      </c>
      <c r="H1122" s="58">
        <v>3656</v>
      </c>
      <c r="I1122" s="59">
        <v>300</v>
      </c>
      <c r="J1122" s="152"/>
      <c r="K1122" s="151"/>
      <c r="L1122" s="152"/>
      <c r="M1122" s="151"/>
    </row>
    <row r="1123" spans="1:13">
      <c r="A1123" s="153"/>
      <c r="B1123" s="153"/>
      <c r="C1123" s="153"/>
      <c r="D1123" s="156"/>
      <c r="E1123" s="57" t="s">
        <v>493</v>
      </c>
      <c r="F1123" s="57" t="s">
        <v>488</v>
      </c>
      <c r="G1123" s="57">
        <v>264241</v>
      </c>
      <c r="H1123" s="58">
        <v>4246</v>
      </c>
      <c r="I1123" s="59">
        <v>1320</v>
      </c>
      <c r="J1123" s="152"/>
      <c r="K1123" s="151"/>
      <c r="L1123" s="152"/>
      <c r="M1123" s="151"/>
    </row>
    <row r="1124" spans="1:13">
      <c r="A1124" s="153"/>
      <c r="B1124" s="153"/>
      <c r="C1124" s="153"/>
      <c r="D1124" s="156"/>
      <c r="E1124" s="57" t="s">
        <v>496</v>
      </c>
      <c r="F1124" s="57" t="s">
        <v>486</v>
      </c>
      <c r="G1124" s="57">
        <v>262406</v>
      </c>
      <c r="H1124" s="58">
        <v>450</v>
      </c>
      <c r="I1124" s="59">
        <v>440</v>
      </c>
      <c r="J1124" s="152"/>
      <c r="K1124" s="151"/>
      <c r="L1124" s="152"/>
      <c r="M1124" s="151"/>
    </row>
    <row r="1125" spans="1:13">
      <c r="A1125" s="122">
        <v>1</v>
      </c>
      <c r="B1125" s="122" t="s">
        <v>524</v>
      </c>
      <c r="C1125" s="122" t="s">
        <v>525</v>
      </c>
      <c r="D1125" s="131" t="s">
        <v>526</v>
      </c>
      <c r="E1125" s="35" t="s">
        <v>527</v>
      </c>
      <c r="F1125" s="36" t="s">
        <v>528</v>
      </c>
      <c r="G1125" s="35" t="s">
        <v>529</v>
      </c>
      <c r="H1125" s="51">
        <v>4920</v>
      </c>
      <c r="I1125" s="52">
        <v>2131</v>
      </c>
      <c r="J1125" s="120">
        <v>400</v>
      </c>
      <c r="K1125" s="119">
        <v>0</v>
      </c>
      <c r="L1125" s="120">
        <v>10200</v>
      </c>
      <c r="M1125" s="119">
        <f>I1125+I1126+I1127+K1125</f>
        <v>8148</v>
      </c>
    </row>
    <row r="1126" spans="1:13">
      <c r="A1126" s="122"/>
      <c r="B1126" s="122"/>
      <c r="C1126" s="122"/>
      <c r="D1126" s="131"/>
      <c r="E1126" s="36" t="s">
        <v>530</v>
      </c>
      <c r="F1126" s="36" t="s">
        <v>531</v>
      </c>
      <c r="G1126" s="35" t="s">
        <v>532</v>
      </c>
      <c r="H1126" s="51">
        <v>4000</v>
      </c>
      <c r="I1126" s="52">
        <v>1771</v>
      </c>
      <c r="J1126" s="120"/>
      <c r="K1126" s="119"/>
      <c r="L1126" s="120"/>
      <c r="M1126" s="119"/>
    </row>
    <row r="1127" spans="1:13">
      <c r="A1127" s="122"/>
      <c r="B1127" s="122"/>
      <c r="C1127" s="122"/>
      <c r="D1127" s="131"/>
      <c r="E1127" s="36" t="s">
        <v>533</v>
      </c>
      <c r="F1127" s="36" t="s">
        <v>534</v>
      </c>
      <c r="G1127" s="35" t="s">
        <v>535</v>
      </c>
      <c r="H1127" s="51">
        <v>4700</v>
      </c>
      <c r="I1127" s="52">
        <v>4246</v>
      </c>
      <c r="J1127" s="120"/>
      <c r="K1127" s="119"/>
      <c r="L1127" s="120"/>
      <c r="M1127" s="119"/>
    </row>
    <row r="1128" spans="1:13">
      <c r="A1128" s="122">
        <v>2</v>
      </c>
      <c r="B1128" s="122" t="s">
        <v>524</v>
      </c>
      <c r="C1128" s="122" t="s">
        <v>525</v>
      </c>
      <c r="D1128" s="131" t="s">
        <v>536</v>
      </c>
      <c r="E1128" s="35" t="s">
        <v>537</v>
      </c>
      <c r="F1128" s="36" t="s">
        <v>538</v>
      </c>
      <c r="G1128" s="35" t="s">
        <v>539</v>
      </c>
      <c r="H1128" s="51">
        <v>4920</v>
      </c>
      <c r="I1128" s="52">
        <v>2081</v>
      </c>
      <c r="J1128" s="120">
        <v>400</v>
      </c>
      <c r="K1128" s="119">
        <v>0</v>
      </c>
      <c r="L1128" s="120">
        <v>10200</v>
      </c>
      <c r="M1128" s="119">
        <f>I1128+I1129+I1130+K1128</f>
        <v>8098</v>
      </c>
    </row>
    <row r="1129" spans="1:13">
      <c r="A1129" s="122"/>
      <c r="B1129" s="122"/>
      <c r="C1129" s="122"/>
      <c r="D1129" s="131"/>
      <c r="E1129" s="36" t="s">
        <v>530</v>
      </c>
      <c r="F1129" s="36" t="s">
        <v>531</v>
      </c>
      <c r="G1129" s="35" t="s">
        <v>532</v>
      </c>
      <c r="H1129" s="51">
        <v>4000</v>
      </c>
      <c r="I1129" s="52">
        <v>1771</v>
      </c>
      <c r="J1129" s="120"/>
      <c r="K1129" s="119"/>
      <c r="L1129" s="120"/>
      <c r="M1129" s="119"/>
    </row>
    <row r="1130" spans="1:13">
      <c r="A1130" s="122"/>
      <c r="B1130" s="122"/>
      <c r="C1130" s="122"/>
      <c r="D1130" s="131"/>
      <c r="E1130" s="36" t="s">
        <v>533</v>
      </c>
      <c r="F1130" s="36" t="s">
        <v>534</v>
      </c>
      <c r="G1130" s="35" t="s">
        <v>535</v>
      </c>
      <c r="H1130" s="51">
        <v>4700</v>
      </c>
      <c r="I1130" s="52">
        <v>4246</v>
      </c>
      <c r="J1130" s="120"/>
      <c r="K1130" s="119"/>
      <c r="L1130" s="120"/>
      <c r="M1130" s="119"/>
    </row>
    <row r="1131" spans="1:13">
      <c r="A1131" s="122">
        <v>3</v>
      </c>
      <c r="B1131" s="122" t="s">
        <v>524</v>
      </c>
      <c r="C1131" s="122" t="s">
        <v>525</v>
      </c>
      <c r="D1131" s="131" t="s">
        <v>540</v>
      </c>
      <c r="E1131" s="35" t="s">
        <v>541</v>
      </c>
      <c r="F1131" s="36" t="s">
        <v>542</v>
      </c>
      <c r="G1131" s="35" t="s">
        <v>543</v>
      </c>
      <c r="H1131" s="51">
        <v>4920</v>
      </c>
      <c r="I1131" s="52">
        <v>1660</v>
      </c>
      <c r="J1131" s="120">
        <v>400</v>
      </c>
      <c r="K1131" s="119">
        <v>0</v>
      </c>
      <c r="L1131" s="120">
        <v>10200</v>
      </c>
      <c r="M1131" s="119">
        <f>I1131+I1132+I1133+K1131</f>
        <v>7677</v>
      </c>
    </row>
    <row r="1132" spans="1:13">
      <c r="A1132" s="122"/>
      <c r="B1132" s="122"/>
      <c r="C1132" s="122"/>
      <c r="D1132" s="131"/>
      <c r="E1132" s="36" t="s">
        <v>530</v>
      </c>
      <c r="F1132" s="36" t="s">
        <v>531</v>
      </c>
      <c r="G1132" s="35" t="s">
        <v>532</v>
      </c>
      <c r="H1132" s="51">
        <v>4000</v>
      </c>
      <c r="I1132" s="52">
        <v>1771</v>
      </c>
      <c r="J1132" s="120"/>
      <c r="K1132" s="119"/>
      <c r="L1132" s="120"/>
      <c r="M1132" s="119"/>
    </row>
    <row r="1133" spans="1:13">
      <c r="A1133" s="122"/>
      <c r="B1133" s="122"/>
      <c r="C1133" s="122"/>
      <c r="D1133" s="131"/>
      <c r="E1133" s="36" t="s">
        <v>533</v>
      </c>
      <c r="F1133" s="36" t="s">
        <v>534</v>
      </c>
      <c r="G1133" s="35" t="s">
        <v>535</v>
      </c>
      <c r="H1133" s="51">
        <v>4700</v>
      </c>
      <c r="I1133" s="52">
        <v>4246</v>
      </c>
      <c r="J1133" s="120"/>
      <c r="K1133" s="119"/>
      <c r="L1133" s="120"/>
      <c r="M1133" s="119"/>
    </row>
    <row r="1134" spans="1:13">
      <c r="A1134" s="122">
        <v>4</v>
      </c>
      <c r="B1134" s="122" t="s">
        <v>544</v>
      </c>
      <c r="C1134" s="122" t="s">
        <v>525</v>
      </c>
      <c r="D1134" s="131" t="s">
        <v>545</v>
      </c>
      <c r="E1134" s="35" t="s">
        <v>541</v>
      </c>
      <c r="F1134" s="36" t="s">
        <v>542</v>
      </c>
      <c r="G1134" s="35" t="s">
        <v>543</v>
      </c>
      <c r="H1134" s="51">
        <v>3950</v>
      </c>
      <c r="I1134" s="52">
        <v>1660</v>
      </c>
      <c r="J1134" s="120">
        <v>400</v>
      </c>
      <c r="K1134" s="119">
        <v>0</v>
      </c>
      <c r="L1134" s="120">
        <v>10150</v>
      </c>
      <c r="M1134" s="119">
        <f>I1134+I1135+I1136+I1137+I1138*2+K1134</f>
        <v>7979</v>
      </c>
    </row>
    <row r="1135" spans="1:13">
      <c r="A1135" s="122"/>
      <c r="B1135" s="122"/>
      <c r="C1135" s="122"/>
      <c r="D1135" s="131"/>
      <c r="E1135" s="36" t="s">
        <v>546</v>
      </c>
      <c r="F1135" s="36" t="s">
        <v>547</v>
      </c>
      <c r="G1135" s="35" t="s">
        <v>548</v>
      </c>
      <c r="H1135" s="51">
        <v>4000</v>
      </c>
      <c r="I1135" s="52">
        <v>1771</v>
      </c>
      <c r="J1135" s="120"/>
      <c r="K1135" s="119"/>
      <c r="L1135" s="120"/>
      <c r="M1135" s="119"/>
    </row>
    <row r="1136" spans="1:13">
      <c r="A1136" s="122"/>
      <c r="B1136" s="122"/>
      <c r="C1136" s="122"/>
      <c r="D1136" s="131"/>
      <c r="E1136" s="36" t="s">
        <v>549</v>
      </c>
      <c r="F1136" s="36" t="s">
        <v>550</v>
      </c>
      <c r="G1136" s="35" t="s">
        <v>551</v>
      </c>
      <c r="H1136" s="51">
        <v>3656</v>
      </c>
      <c r="I1136" s="52">
        <v>2276</v>
      </c>
      <c r="J1136" s="120"/>
      <c r="K1136" s="119"/>
      <c r="L1136" s="120"/>
      <c r="M1136" s="119"/>
    </row>
    <row r="1137" spans="1:13">
      <c r="A1137" s="122"/>
      <c r="B1137" s="122"/>
      <c r="C1137" s="122"/>
      <c r="D1137" s="131"/>
      <c r="E1137" s="36" t="s">
        <v>552</v>
      </c>
      <c r="F1137" s="36" t="s">
        <v>553</v>
      </c>
      <c r="G1137" s="35" t="s">
        <v>554</v>
      </c>
      <c r="H1137" s="51">
        <v>4246</v>
      </c>
      <c r="I1137" s="52">
        <v>1372</v>
      </c>
      <c r="J1137" s="120"/>
      <c r="K1137" s="119"/>
      <c r="L1137" s="120"/>
      <c r="M1137" s="119"/>
    </row>
    <row r="1138" spans="1:13">
      <c r="A1138" s="122"/>
      <c r="B1138" s="122"/>
      <c r="C1138" s="122"/>
      <c r="D1138" s="131"/>
      <c r="E1138" s="36" t="s">
        <v>555</v>
      </c>
      <c r="F1138" s="36" t="s">
        <v>556</v>
      </c>
      <c r="G1138" s="35" t="s">
        <v>557</v>
      </c>
      <c r="H1138" s="51">
        <v>450</v>
      </c>
      <c r="I1138" s="52">
        <v>450</v>
      </c>
      <c r="J1138" s="120"/>
      <c r="K1138" s="119"/>
      <c r="L1138" s="120"/>
      <c r="M1138" s="119"/>
    </row>
    <row r="1139" spans="1:13">
      <c r="A1139" s="122">
        <v>5</v>
      </c>
      <c r="B1139" s="122" t="s">
        <v>544</v>
      </c>
      <c r="C1139" s="122" t="s">
        <v>525</v>
      </c>
      <c r="D1139" s="131" t="s">
        <v>558</v>
      </c>
      <c r="E1139" s="35" t="s">
        <v>527</v>
      </c>
      <c r="F1139" s="36" t="s">
        <v>528</v>
      </c>
      <c r="G1139" s="35" t="s">
        <v>529</v>
      </c>
      <c r="H1139" s="51">
        <v>3950</v>
      </c>
      <c r="I1139" s="52">
        <v>2131</v>
      </c>
      <c r="J1139" s="120">
        <v>400</v>
      </c>
      <c r="K1139" s="119">
        <v>0</v>
      </c>
      <c r="L1139" s="120">
        <v>10150</v>
      </c>
      <c r="M1139" s="119">
        <f>I1139+I1140+I1141+I1142+I1143*2+K1139</f>
        <v>8450</v>
      </c>
    </row>
    <row r="1140" spans="1:13">
      <c r="A1140" s="122"/>
      <c r="B1140" s="122"/>
      <c r="C1140" s="122"/>
      <c r="D1140" s="131"/>
      <c r="E1140" s="36" t="s">
        <v>546</v>
      </c>
      <c r="F1140" s="36" t="s">
        <v>547</v>
      </c>
      <c r="G1140" s="35" t="s">
        <v>548</v>
      </c>
      <c r="H1140" s="51">
        <v>4000</v>
      </c>
      <c r="I1140" s="52">
        <v>1771</v>
      </c>
      <c r="J1140" s="120"/>
      <c r="K1140" s="119"/>
      <c r="L1140" s="120"/>
      <c r="M1140" s="119"/>
    </row>
    <row r="1141" spans="1:13">
      <c r="A1141" s="122"/>
      <c r="B1141" s="122"/>
      <c r="C1141" s="122"/>
      <c r="D1141" s="131"/>
      <c r="E1141" s="36" t="s">
        <v>549</v>
      </c>
      <c r="F1141" s="36" t="s">
        <v>550</v>
      </c>
      <c r="G1141" s="35" t="s">
        <v>551</v>
      </c>
      <c r="H1141" s="51">
        <v>3656</v>
      </c>
      <c r="I1141" s="52">
        <v>2276</v>
      </c>
      <c r="J1141" s="120"/>
      <c r="K1141" s="119"/>
      <c r="L1141" s="120"/>
      <c r="M1141" s="119"/>
    </row>
    <row r="1142" spans="1:13">
      <c r="A1142" s="122"/>
      <c r="B1142" s="122"/>
      <c r="C1142" s="122"/>
      <c r="D1142" s="131"/>
      <c r="E1142" s="36" t="s">
        <v>552</v>
      </c>
      <c r="F1142" s="36" t="s">
        <v>553</v>
      </c>
      <c r="G1142" s="35" t="s">
        <v>554</v>
      </c>
      <c r="H1142" s="51">
        <v>4246</v>
      </c>
      <c r="I1142" s="52">
        <v>1372</v>
      </c>
      <c r="J1142" s="120"/>
      <c r="K1142" s="119"/>
      <c r="L1142" s="120"/>
      <c r="M1142" s="119"/>
    </row>
    <row r="1143" spans="1:13">
      <c r="A1143" s="122"/>
      <c r="B1143" s="122"/>
      <c r="C1143" s="122"/>
      <c r="D1143" s="131"/>
      <c r="E1143" s="36" t="s">
        <v>555</v>
      </c>
      <c r="F1143" s="36" t="s">
        <v>556</v>
      </c>
      <c r="G1143" s="35" t="s">
        <v>557</v>
      </c>
      <c r="H1143" s="51">
        <v>450</v>
      </c>
      <c r="I1143" s="52">
        <v>450</v>
      </c>
      <c r="J1143" s="120"/>
      <c r="K1143" s="119"/>
      <c r="L1143" s="120"/>
      <c r="M1143" s="119"/>
    </row>
    <row r="1144" spans="1:13">
      <c r="A1144" s="122">
        <v>6</v>
      </c>
      <c r="B1144" s="122" t="s">
        <v>544</v>
      </c>
      <c r="C1144" s="122" t="s">
        <v>525</v>
      </c>
      <c r="D1144" s="131" t="s">
        <v>559</v>
      </c>
      <c r="E1144" s="35" t="s">
        <v>537</v>
      </c>
      <c r="F1144" s="36" t="s">
        <v>538</v>
      </c>
      <c r="G1144" s="35" t="s">
        <v>539</v>
      </c>
      <c r="H1144" s="51">
        <v>3950</v>
      </c>
      <c r="I1144" s="52">
        <v>2081</v>
      </c>
      <c r="J1144" s="120">
        <v>400</v>
      </c>
      <c r="K1144" s="119">
        <v>0</v>
      </c>
      <c r="L1144" s="120">
        <v>10150</v>
      </c>
      <c r="M1144" s="119">
        <f>I1144+I1145+I1146+I1147+I1148*2+K1144</f>
        <v>8400</v>
      </c>
    </row>
    <row r="1145" spans="1:13">
      <c r="A1145" s="122"/>
      <c r="B1145" s="122"/>
      <c r="C1145" s="122"/>
      <c r="D1145" s="131"/>
      <c r="E1145" s="36" t="s">
        <v>546</v>
      </c>
      <c r="F1145" s="36" t="s">
        <v>547</v>
      </c>
      <c r="G1145" s="35" t="s">
        <v>548</v>
      </c>
      <c r="H1145" s="51">
        <v>4000</v>
      </c>
      <c r="I1145" s="52">
        <v>1771</v>
      </c>
      <c r="J1145" s="120"/>
      <c r="K1145" s="119"/>
      <c r="L1145" s="120"/>
      <c r="M1145" s="119"/>
    </row>
    <row r="1146" spans="1:13">
      <c r="A1146" s="122"/>
      <c r="B1146" s="122"/>
      <c r="C1146" s="122"/>
      <c r="D1146" s="131"/>
      <c r="E1146" s="36" t="s">
        <v>549</v>
      </c>
      <c r="F1146" s="36" t="s">
        <v>550</v>
      </c>
      <c r="G1146" s="35" t="s">
        <v>551</v>
      </c>
      <c r="H1146" s="51">
        <v>3656</v>
      </c>
      <c r="I1146" s="52">
        <v>2276</v>
      </c>
      <c r="J1146" s="120"/>
      <c r="K1146" s="119"/>
      <c r="L1146" s="120"/>
      <c r="M1146" s="119"/>
    </row>
    <row r="1147" spans="1:13">
      <c r="A1147" s="122"/>
      <c r="B1147" s="122"/>
      <c r="C1147" s="122"/>
      <c r="D1147" s="131"/>
      <c r="E1147" s="36" t="s">
        <v>552</v>
      </c>
      <c r="F1147" s="36" t="s">
        <v>553</v>
      </c>
      <c r="G1147" s="35" t="s">
        <v>554</v>
      </c>
      <c r="H1147" s="51">
        <v>4246</v>
      </c>
      <c r="I1147" s="52">
        <v>1372</v>
      </c>
      <c r="J1147" s="120"/>
      <c r="K1147" s="119"/>
      <c r="L1147" s="120"/>
      <c r="M1147" s="119"/>
    </row>
    <row r="1148" spans="1:13">
      <c r="A1148" s="122"/>
      <c r="B1148" s="122"/>
      <c r="C1148" s="122"/>
      <c r="D1148" s="131"/>
      <c r="E1148" s="36" t="s">
        <v>555</v>
      </c>
      <c r="F1148" s="36" t="s">
        <v>556</v>
      </c>
      <c r="G1148" s="35" t="s">
        <v>557</v>
      </c>
      <c r="H1148" s="51">
        <v>450</v>
      </c>
      <c r="I1148" s="52">
        <v>450</v>
      </c>
      <c r="J1148" s="120"/>
      <c r="K1148" s="119"/>
      <c r="L1148" s="120"/>
      <c r="M1148" s="119"/>
    </row>
    <row r="1149" spans="1:13">
      <c r="A1149" s="122">
        <v>7</v>
      </c>
      <c r="B1149" s="122" t="s">
        <v>544</v>
      </c>
      <c r="C1149" s="122" t="s">
        <v>525</v>
      </c>
      <c r="D1149" s="131" t="s">
        <v>560</v>
      </c>
      <c r="E1149" s="35" t="s">
        <v>541</v>
      </c>
      <c r="F1149" s="36" t="s">
        <v>542</v>
      </c>
      <c r="G1149" s="35" t="s">
        <v>543</v>
      </c>
      <c r="H1149" s="51">
        <v>3950</v>
      </c>
      <c r="I1149" s="52">
        <v>1660</v>
      </c>
      <c r="J1149" s="120">
        <v>400</v>
      </c>
      <c r="K1149" s="119">
        <v>0</v>
      </c>
      <c r="L1149" s="120">
        <v>10150</v>
      </c>
      <c r="M1149" s="119">
        <f>I1149+I1150+I1151+I1152+I1153*2+K1149</f>
        <v>7929</v>
      </c>
    </row>
    <row r="1150" spans="1:13">
      <c r="A1150" s="122"/>
      <c r="B1150" s="122"/>
      <c r="C1150" s="122"/>
      <c r="D1150" s="131"/>
      <c r="E1150" s="36" t="s">
        <v>546</v>
      </c>
      <c r="F1150" s="36" t="s">
        <v>547</v>
      </c>
      <c r="G1150" s="35" t="s">
        <v>548</v>
      </c>
      <c r="H1150" s="51">
        <v>4000</v>
      </c>
      <c r="I1150" s="52">
        <v>1771</v>
      </c>
      <c r="J1150" s="120"/>
      <c r="K1150" s="119"/>
      <c r="L1150" s="120"/>
      <c r="M1150" s="119"/>
    </row>
    <row r="1151" spans="1:13">
      <c r="A1151" s="122"/>
      <c r="B1151" s="122"/>
      <c r="C1151" s="122"/>
      <c r="D1151" s="131"/>
      <c r="E1151" s="36" t="s">
        <v>561</v>
      </c>
      <c r="F1151" s="36" t="s">
        <v>562</v>
      </c>
      <c r="G1151" s="35" t="s">
        <v>563</v>
      </c>
      <c r="H1151" s="51">
        <v>3656</v>
      </c>
      <c r="I1151" s="52">
        <v>2276</v>
      </c>
      <c r="J1151" s="120"/>
      <c r="K1151" s="119"/>
      <c r="L1151" s="120"/>
      <c r="M1151" s="119"/>
    </row>
    <row r="1152" spans="1:13">
      <c r="A1152" s="122"/>
      <c r="B1152" s="122"/>
      <c r="C1152" s="122"/>
      <c r="D1152" s="131"/>
      <c r="E1152" s="36" t="s">
        <v>552</v>
      </c>
      <c r="F1152" s="36" t="s">
        <v>553</v>
      </c>
      <c r="G1152" s="35" t="s">
        <v>564</v>
      </c>
      <c r="H1152" s="51">
        <v>4246</v>
      </c>
      <c r="I1152" s="52">
        <v>1322</v>
      </c>
      <c r="J1152" s="120"/>
      <c r="K1152" s="119"/>
      <c r="L1152" s="120"/>
      <c r="M1152" s="119"/>
    </row>
    <row r="1153" spans="1:13">
      <c r="A1153" s="122"/>
      <c r="B1153" s="122"/>
      <c r="C1153" s="122"/>
      <c r="D1153" s="131"/>
      <c r="E1153" s="36" t="s">
        <v>555</v>
      </c>
      <c r="F1153" s="36" t="s">
        <v>556</v>
      </c>
      <c r="G1153" s="35" t="s">
        <v>557</v>
      </c>
      <c r="H1153" s="51">
        <v>450</v>
      </c>
      <c r="I1153" s="52">
        <v>450</v>
      </c>
      <c r="J1153" s="120"/>
      <c r="K1153" s="119"/>
      <c r="L1153" s="120"/>
      <c r="M1153" s="119"/>
    </row>
    <row r="1154" spans="1:13">
      <c r="A1154" s="122">
        <v>8</v>
      </c>
      <c r="B1154" s="122" t="s">
        <v>544</v>
      </c>
      <c r="C1154" s="122" t="s">
        <v>525</v>
      </c>
      <c r="D1154" s="131" t="s">
        <v>565</v>
      </c>
      <c r="E1154" s="35" t="s">
        <v>537</v>
      </c>
      <c r="F1154" s="36" t="s">
        <v>538</v>
      </c>
      <c r="G1154" s="35" t="s">
        <v>539</v>
      </c>
      <c r="H1154" s="51">
        <v>3950</v>
      </c>
      <c r="I1154" s="52">
        <v>2081</v>
      </c>
      <c r="J1154" s="120">
        <v>400</v>
      </c>
      <c r="K1154" s="119">
        <v>0</v>
      </c>
      <c r="L1154" s="120">
        <v>10150</v>
      </c>
      <c r="M1154" s="119">
        <f>I1154+I1155+I1156+I1157+I1158*2+K1154</f>
        <v>8350</v>
      </c>
    </row>
    <row r="1155" spans="1:13">
      <c r="A1155" s="122"/>
      <c r="B1155" s="122"/>
      <c r="C1155" s="122"/>
      <c r="D1155" s="131"/>
      <c r="E1155" s="36" t="s">
        <v>546</v>
      </c>
      <c r="F1155" s="36" t="s">
        <v>547</v>
      </c>
      <c r="G1155" s="35" t="s">
        <v>548</v>
      </c>
      <c r="H1155" s="51">
        <v>4000</v>
      </c>
      <c r="I1155" s="52">
        <v>1771</v>
      </c>
      <c r="J1155" s="120"/>
      <c r="K1155" s="119"/>
      <c r="L1155" s="120"/>
      <c r="M1155" s="119"/>
    </row>
    <row r="1156" spans="1:13">
      <c r="A1156" s="122"/>
      <c r="B1156" s="122"/>
      <c r="C1156" s="122"/>
      <c r="D1156" s="131"/>
      <c r="E1156" s="36" t="s">
        <v>561</v>
      </c>
      <c r="F1156" s="36" t="s">
        <v>562</v>
      </c>
      <c r="G1156" s="35" t="s">
        <v>563</v>
      </c>
      <c r="H1156" s="51">
        <v>3656</v>
      </c>
      <c r="I1156" s="52">
        <v>2276</v>
      </c>
      <c r="J1156" s="120"/>
      <c r="K1156" s="119"/>
      <c r="L1156" s="120"/>
      <c r="M1156" s="119"/>
    </row>
    <row r="1157" spans="1:13">
      <c r="A1157" s="122"/>
      <c r="B1157" s="122"/>
      <c r="C1157" s="122"/>
      <c r="D1157" s="131"/>
      <c r="E1157" s="36" t="s">
        <v>552</v>
      </c>
      <c r="F1157" s="36" t="s">
        <v>553</v>
      </c>
      <c r="G1157" s="35" t="s">
        <v>564</v>
      </c>
      <c r="H1157" s="51">
        <v>4246</v>
      </c>
      <c r="I1157" s="52">
        <v>1322</v>
      </c>
      <c r="J1157" s="120"/>
      <c r="K1157" s="119"/>
      <c r="L1157" s="120"/>
      <c r="M1157" s="119"/>
    </row>
    <row r="1158" spans="1:13">
      <c r="A1158" s="122"/>
      <c r="B1158" s="122"/>
      <c r="C1158" s="122"/>
      <c r="D1158" s="131"/>
      <c r="E1158" s="36" t="s">
        <v>555</v>
      </c>
      <c r="F1158" s="36" t="s">
        <v>556</v>
      </c>
      <c r="G1158" s="35" t="s">
        <v>557</v>
      </c>
      <c r="H1158" s="51">
        <v>450</v>
      </c>
      <c r="I1158" s="52">
        <v>450</v>
      </c>
      <c r="J1158" s="120"/>
      <c r="K1158" s="119"/>
      <c r="L1158" s="120"/>
      <c r="M1158" s="119"/>
    </row>
    <row r="1159" spans="1:13">
      <c r="A1159" s="122">
        <v>9</v>
      </c>
      <c r="B1159" s="122" t="s">
        <v>544</v>
      </c>
      <c r="C1159" s="122" t="s">
        <v>525</v>
      </c>
      <c r="D1159" s="131" t="s">
        <v>566</v>
      </c>
      <c r="E1159" s="35" t="s">
        <v>541</v>
      </c>
      <c r="F1159" s="36" t="s">
        <v>542</v>
      </c>
      <c r="G1159" s="35" t="s">
        <v>543</v>
      </c>
      <c r="H1159" s="51">
        <v>3950</v>
      </c>
      <c r="I1159" s="52">
        <v>1660</v>
      </c>
      <c r="J1159" s="120">
        <v>400</v>
      </c>
      <c r="K1159" s="119">
        <v>0</v>
      </c>
      <c r="L1159" s="120">
        <v>10150</v>
      </c>
      <c r="M1159" s="119">
        <f>I1159+I1160+I1161+I1162+I1163*2+K1159</f>
        <v>7929</v>
      </c>
    </row>
    <row r="1160" spans="1:13">
      <c r="A1160" s="122"/>
      <c r="B1160" s="122"/>
      <c r="C1160" s="122"/>
      <c r="D1160" s="131"/>
      <c r="E1160" s="36" t="s">
        <v>546</v>
      </c>
      <c r="F1160" s="36" t="s">
        <v>547</v>
      </c>
      <c r="G1160" s="35" t="s">
        <v>548</v>
      </c>
      <c r="H1160" s="51">
        <v>4000</v>
      </c>
      <c r="I1160" s="52">
        <v>1771</v>
      </c>
      <c r="J1160" s="120"/>
      <c r="K1160" s="119"/>
      <c r="L1160" s="120"/>
      <c r="M1160" s="119"/>
    </row>
    <row r="1161" spans="1:13">
      <c r="A1161" s="122"/>
      <c r="B1161" s="122"/>
      <c r="C1161" s="122"/>
      <c r="D1161" s="131"/>
      <c r="E1161" s="36" t="s">
        <v>561</v>
      </c>
      <c r="F1161" s="36" t="s">
        <v>562</v>
      </c>
      <c r="G1161" s="35" t="s">
        <v>567</v>
      </c>
      <c r="H1161" s="51">
        <v>3656</v>
      </c>
      <c r="I1161" s="52">
        <v>2276</v>
      </c>
      <c r="J1161" s="120"/>
      <c r="K1161" s="119"/>
      <c r="L1161" s="120"/>
      <c r="M1161" s="119"/>
    </row>
    <row r="1162" spans="1:13">
      <c r="A1162" s="122"/>
      <c r="B1162" s="122"/>
      <c r="C1162" s="122"/>
      <c r="D1162" s="131"/>
      <c r="E1162" s="36" t="s">
        <v>552</v>
      </c>
      <c r="F1162" s="36" t="s">
        <v>553</v>
      </c>
      <c r="G1162" s="35" t="s">
        <v>564</v>
      </c>
      <c r="H1162" s="51">
        <v>4246</v>
      </c>
      <c r="I1162" s="52">
        <v>1322</v>
      </c>
      <c r="J1162" s="120"/>
      <c r="K1162" s="119"/>
      <c r="L1162" s="120"/>
      <c r="M1162" s="119"/>
    </row>
    <row r="1163" spans="1:13">
      <c r="A1163" s="122"/>
      <c r="B1163" s="122"/>
      <c r="C1163" s="122"/>
      <c r="D1163" s="131"/>
      <c r="E1163" s="36" t="s">
        <v>555</v>
      </c>
      <c r="F1163" s="36" t="s">
        <v>556</v>
      </c>
      <c r="G1163" s="35" t="s">
        <v>557</v>
      </c>
      <c r="H1163" s="51">
        <v>450</v>
      </c>
      <c r="I1163" s="52">
        <v>450</v>
      </c>
      <c r="J1163" s="120"/>
      <c r="K1163" s="119"/>
      <c r="L1163" s="120"/>
      <c r="M1163" s="119"/>
    </row>
    <row r="1164" spans="1:13">
      <c r="A1164" s="122">
        <v>10</v>
      </c>
      <c r="B1164" s="122" t="s">
        <v>544</v>
      </c>
      <c r="C1164" s="122" t="s">
        <v>525</v>
      </c>
      <c r="D1164" s="131" t="s">
        <v>568</v>
      </c>
      <c r="E1164" s="35" t="s">
        <v>537</v>
      </c>
      <c r="F1164" s="36" t="s">
        <v>538</v>
      </c>
      <c r="G1164" s="35" t="s">
        <v>539</v>
      </c>
      <c r="H1164" s="51">
        <v>3950</v>
      </c>
      <c r="I1164" s="52">
        <v>2081</v>
      </c>
      <c r="J1164" s="120">
        <v>400</v>
      </c>
      <c r="K1164" s="119">
        <v>0</v>
      </c>
      <c r="L1164" s="120">
        <v>10150</v>
      </c>
      <c r="M1164" s="119">
        <f>I1164+I1165+I1166+I1167+I1168*2+K1164</f>
        <v>8350</v>
      </c>
    </row>
    <row r="1165" spans="1:13">
      <c r="A1165" s="122"/>
      <c r="B1165" s="122"/>
      <c r="C1165" s="122"/>
      <c r="D1165" s="131"/>
      <c r="E1165" s="36" t="s">
        <v>546</v>
      </c>
      <c r="F1165" s="36" t="s">
        <v>547</v>
      </c>
      <c r="G1165" s="35" t="s">
        <v>548</v>
      </c>
      <c r="H1165" s="51">
        <v>4000</v>
      </c>
      <c r="I1165" s="52">
        <v>1771</v>
      </c>
      <c r="J1165" s="120"/>
      <c r="K1165" s="119"/>
      <c r="L1165" s="120"/>
      <c r="M1165" s="119"/>
    </row>
    <row r="1166" spans="1:13">
      <c r="A1166" s="122"/>
      <c r="B1166" s="122"/>
      <c r="C1166" s="122"/>
      <c r="D1166" s="131"/>
      <c r="E1166" s="36" t="s">
        <v>561</v>
      </c>
      <c r="F1166" s="36" t="s">
        <v>562</v>
      </c>
      <c r="G1166" s="35" t="s">
        <v>567</v>
      </c>
      <c r="H1166" s="51">
        <v>3656</v>
      </c>
      <c r="I1166" s="52">
        <v>2276</v>
      </c>
      <c r="J1166" s="120"/>
      <c r="K1166" s="119"/>
      <c r="L1166" s="120"/>
      <c r="M1166" s="119"/>
    </row>
    <row r="1167" spans="1:13">
      <c r="A1167" s="122"/>
      <c r="B1167" s="122"/>
      <c r="C1167" s="122"/>
      <c r="D1167" s="131"/>
      <c r="E1167" s="36" t="s">
        <v>552</v>
      </c>
      <c r="F1167" s="36" t="s">
        <v>553</v>
      </c>
      <c r="G1167" s="35" t="s">
        <v>564</v>
      </c>
      <c r="H1167" s="51">
        <v>4246</v>
      </c>
      <c r="I1167" s="52">
        <v>1322</v>
      </c>
      <c r="J1167" s="120"/>
      <c r="K1167" s="119"/>
      <c r="L1167" s="120"/>
      <c r="M1167" s="119"/>
    </row>
    <row r="1168" spans="1:13">
      <c r="A1168" s="122"/>
      <c r="B1168" s="122"/>
      <c r="C1168" s="122"/>
      <c r="D1168" s="131"/>
      <c r="E1168" s="36" t="s">
        <v>555</v>
      </c>
      <c r="F1168" s="36" t="s">
        <v>556</v>
      </c>
      <c r="G1168" s="35" t="s">
        <v>557</v>
      </c>
      <c r="H1168" s="51">
        <v>450</v>
      </c>
      <c r="I1168" s="52">
        <v>450</v>
      </c>
      <c r="J1168" s="120"/>
      <c r="K1168" s="119"/>
      <c r="L1168" s="120"/>
      <c r="M1168" s="119"/>
    </row>
    <row r="1169" spans="1:13">
      <c r="A1169" s="122">
        <v>11</v>
      </c>
      <c r="B1169" s="122" t="s">
        <v>544</v>
      </c>
      <c r="C1169" s="122" t="s">
        <v>525</v>
      </c>
      <c r="D1169" s="131" t="s">
        <v>569</v>
      </c>
      <c r="E1169" s="35" t="s">
        <v>527</v>
      </c>
      <c r="F1169" s="36" t="s">
        <v>528</v>
      </c>
      <c r="G1169" s="35" t="s">
        <v>529</v>
      </c>
      <c r="H1169" s="51">
        <v>3950</v>
      </c>
      <c r="I1169" s="52">
        <v>2131</v>
      </c>
      <c r="J1169" s="120">
        <v>400</v>
      </c>
      <c r="K1169" s="119">
        <v>0</v>
      </c>
      <c r="L1169" s="120">
        <v>10150</v>
      </c>
      <c r="M1169" s="119">
        <f>I1169+I1170+I1171+I1172+I1173*2+K1169</f>
        <v>8400</v>
      </c>
    </row>
    <row r="1170" spans="1:13">
      <c r="A1170" s="122"/>
      <c r="B1170" s="122"/>
      <c r="C1170" s="122"/>
      <c r="D1170" s="131"/>
      <c r="E1170" s="36" t="s">
        <v>546</v>
      </c>
      <c r="F1170" s="36" t="s">
        <v>547</v>
      </c>
      <c r="G1170" s="35" t="s">
        <v>548</v>
      </c>
      <c r="H1170" s="51">
        <v>4000</v>
      </c>
      <c r="I1170" s="52">
        <v>1771</v>
      </c>
      <c r="J1170" s="120"/>
      <c r="K1170" s="119"/>
      <c r="L1170" s="120"/>
      <c r="M1170" s="119"/>
    </row>
    <row r="1171" spans="1:13">
      <c r="A1171" s="122"/>
      <c r="B1171" s="122"/>
      <c r="C1171" s="122"/>
      <c r="D1171" s="131"/>
      <c r="E1171" s="36" t="s">
        <v>561</v>
      </c>
      <c r="F1171" s="36" t="s">
        <v>562</v>
      </c>
      <c r="G1171" s="35" t="s">
        <v>563</v>
      </c>
      <c r="H1171" s="51">
        <v>3656</v>
      </c>
      <c r="I1171" s="52">
        <v>2276</v>
      </c>
      <c r="J1171" s="120"/>
      <c r="K1171" s="119"/>
      <c r="L1171" s="120"/>
      <c r="M1171" s="119"/>
    </row>
    <row r="1172" spans="1:13">
      <c r="A1172" s="122"/>
      <c r="B1172" s="122"/>
      <c r="C1172" s="122"/>
      <c r="D1172" s="131"/>
      <c r="E1172" s="36" t="s">
        <v>552</v>
      </c>
      <c r="F1172" s="36" t="s">
        <v>553</v>
      </c>
      <c r="G1172" s="35" t="s">
        <v>564</v>
      </c>
      <c r="H1172" s="51">
        <v>4246</v>
      </c>
      <c r="I1172" s="52">
        <v>1322</v>
      </c>
      <c r="J1172" s="120"/>
      <c r="K1172" s="119"/>
      <c r="L1172" s="120"/>
      <c r="M1172" s="119"/>
    </row>
    <row r="1173" spans="1:13">
      <c r="A1173" s="122"/>
      <c r="B1173" s="122"/>
      <c r="C1173" s="122"/>
      <c r="D1173" s="131"/>
      <c r="E1173" s="36" t="s">
        <v>555</v>
      </c>
      <c r="F1173" s="36" t="s">
        <v>556</v>
      </c>
      <c r="G1173" s="35" t="s">
        <v>557</v>
      </c>
      <c r="H1173" s="51">
        <v>450</v>
      </c>
      <c r="I1173" s="52">
        <v>450</v>
      </c>
      <c r="J1173" s="120"/>
      <c r="K1173" s="119"/>
      <c r="L1173" s="120"/>
      <c r="M1173" s="119"/>
    </row>
    <row r="1174" spans="1:13">
      <c r="A1174" s="122">
        <v>12</v>
      </c>
      <c r="B1174" s="122" t="s">
        <v>544</v>
      </c>
      <c r="C1174" s="122" t="s">
        <v>525</v>
      </c>
      <c r="D1174" s="131" t="s">
        <v>570</v>
      </c>
      <c r="E1174" s="35" t="s">
        <v>541</v>
      </c>
      <c r="F1174" s="36" t="s">
        <v>542</v>
      </c>
      <c r="G1174" s="35" t="s">
        <v>543</v>
      </c>
      <c r="H1174" s="51">
        <v>3950</v>
      </c>
      <c r="I1174" s="52">
        <v>1660</v>
      </c>
      <c r="J1174" s="120">
        <v>400</v>
      </c>
      <c r="K1174" s="119">
        <v>0</v>
      </c>
      <c r="L1174" s="120">
        <v>10150</v>
      </c>
      <c r="M1174" s="119">
        <f>I1174+I1175+I1176+I1177+I1178*2+K1174</f>
        <v>7929</v>
      </c>
    </row>
    <row r="1175" spans="1:13">
      <c r="A1175" s="122"/>
      <c r="B1175" s="122"/>
      <c r="C1175" s="122"/>
      <c r="D1175" s="131"/>
      <c r="E1175" s="36" t="s">
        <v>546</v>
      </c>
      <c r="F1175" s="36" t="s">
        <v>547</v>
      </c>
      <c r="G1175" s="35" t="s">
        <v>548</v>
      </c>
      <c r="H1175" s="51">
        <v>4000</v>
      </c>
      <c r="I1175" s="52">
        <v>1771</v>
      </c>
      <c r="J1175" s="120"/>
      <c r="K1175" s="119"/>
      <c r="L1175" s="120"/>
      <c r="M1175" s="119"/>
    </row>
    <row r="1176" spans="1:13">
      <c r="A1176" s="122"/>
      <c r="B1176" s="122"/>
      <c r="C1176" s="122"/>
      <c r="D1176" s="131"/>
      <c r="E1176" s="36" t="s">
        <v>549</v>
      </c>
      <c r="F1176" s="36" t="s">
        <v>550</v>
      </c>
      <c r="G1176" s="35" t="s">
        <v>551</v>
      </c>
      <c r="H1176" s="51">
        <v>3656</v>
      </c>
      <c r="I1176" s="52">
        <v>2276</v>
      </c>
      <c r="J1176" s="120"/>
      <c r="K1176" s="119"/>
      <c r="L1176" s="120"/>
      <c r="M1176" s="119"/>
    </row>
    <row r="1177" spans="1:13">
      <c r="A1177" s="122"/>
      <c r="B1177" s="122"/>
      <c r="C1177" s="122"/>
      <c r="D1177" s="131"/>
      <c r="E1177" s="36" t="s">
        <v>552</v>
      </c>
      <c r="F1177" s="36" t="s">
        <v>553</v>
      </c>
      <c r="G1177" s="35" t="s">
        <v>571</v>
      </c>
      <c r="H1177" s="51">
        <v>4246</v>
      </c>
      <c r="I1177" s="52">
        <v>1322</v>
      </c>
      <c r="J1177" s="120"/>
      <c r="K1177" s="119"/>
      <c r="L1177" s="120"/>
      <c r="M1177" s="119"/>
    </row>
    <row r="1178" spans="1:13">
      <c r="A1178" s="122"/>
      <c r="B1178" s="122"/>
      <c r="C1178" s="122"/>
      <c r="D1178" s="131"/>
      <c r="E1178" s="36" t="s">
        <v>555</v>
      </c>
      <c r="F1178" s="36" t="s">
        <v>556</v>
      </c>
      <c r="G1178" s="35" t="s">
        <v>557</v>
      </c>
      <c r="H1178" s="51">
        <v>450</v>
      </c>
      <c r="I1178" s="52">
        <v>450</v>
      </c>
      <c r="J1178" s="120"/>
      <c r="K1178" s="119"/>
      <c r="L1178" s="120"/>
      <c r="M1178" s="119"/>
    </row>
    <row r="1179" spans="1:13">
      <c r="A1179" s="122">
        <v>13</v>
      </c>
      <c r="B1179" s="122" t="s">
        <v>544</v>
      </c>
      <c r="C1179" s="122" t="s">
        <v>525</v>
      </c>
      <c r="D1179" s="131" t="s">
        <v>572</v>
      </c>
      <c r="E1179" s="35" t="s">
        <v>527</v>
      </c>
      <c r="F1179" s="36" t="s">
        <v>528</v>
      </c>
      <c r="G1179" s="35" t="s">
        <v>529</v>
      </c>
      <c r="H1179" s="51">
        <v>3950</v>
      </c>
      <c r="I1179" s="52">
        <v>2131</v>
      </c>
      <c r="J1179" s="120">
        <v>400</v>
      </c>
      <c r="K1179" s="119">
        <v>0</v>
      </c>
      <c r="L1179" s="120">
        <v>10150</v>
      </c>
      <c r="M1179" s="119">
        <f>I1179+I1180+I1181+I1182+I1183*2+K1179</f>
        <v>8400</v>
      </c>
    </row>
    <row r="1180" spans="1:13">
      <c r="A1180" s="122"/>
      <c r="B1180" s="122"/>
      <c r="C1180" s="122"/>
      <c r="D1180" s="131"/>
      <c r="E1180" s="36" t="s">
        <v>546</v>
      </c>
      <c r="F1180" s="36" t="s">
        <v>547</v>
      </c>
      <c r="G1180" s="35" t="s">
        <v>548</v>
      </c>
      <c r="H1180" s="51">
        <v>4000</v>
      </c>
      <c r="I1180" s="52">
        <v>1771</v>
      </c>
      <c r="J1180" s="120"/>
      <c r="K1180" s="119"/>
      <c r="L1180" s="120"/>
      <c r="M1180" s="119"/>
    </row>
    <row r="1181" spans="1:13">
      <c r="A1181" s="122"/>
      <c r="B1181" s="122"/>
      <c r="C1181" s="122"/>
      <c r="D1181" s="131"/>
      <c r="E1181" s="36" t="s">
        <v>549</v>
      </c>
      <c r="F1181" s="36" t="s">
        <v>550</v>
      </c>
      <c r="G1181" s="35" t="s">
        <v>551</v>
      </c>
      <c r="H1181" s="51">
        <v>3656</v>
      </c>
      <c r="I1181" s="52">
        <v>2276</v>
      </c>
      <c r="J1181" s="120"/>
      <c r="K1181" s="119"/>
      <c r="L1181" s="120"/>
      <c r="M1181" s="119"/>
    </row>
    <row r="1182" spans="1:13">
      <c r="A1182" s="122"/>
      <c r="B1182" s="122"/>
      <c r="C1182" s="122"/>
      <c r="D1182" s="131"/>
      <c r="E1182" s="36" t="s">
        <v>552</v>
      </c>
      <c r="F1182" s="36" t="s">
        <v>553</v>
      </c>
      <c r="G1182" s="35" t="s">
        <v>571</v>
      </c>
      <c r="H1182" s="51">
        <v>4246</v>
      </c>
      <c r="I1182" s="52">
        <v>1322</v>
      </c>
      <c r="J1182" s="120"/>
      <c r="K1182" s="119"/>
      <c r="L1182" s="120"/>
      <c r="M1182" s="119"/>
    </row>
    <row r="1183" spans="1:13">
      <c r="A1183" s="122"/>
      <c r="B1183" s="122"/>
      <c r="C1183" s="122"/>
      <c r="D1183" s="131"/>
      <c r="E1183" s="36" t="s">
        <v>555</v>
      </c>
      <c r="F1183" s="36" t="s">
        <v>556</v>
      </c>
      <c r="G1183" s="35" t="s">
        <v>557</v>
      </c>
      <c r="H1183" s="51">
        <v>450</v>
      </c>
      <c r="I1183" s="52">
        <v>450</v>
      </c>
      <c r="J1183" s="120"/>
      <c r="K1183" s="119"/>
      <c r="L1183" s="120"/>
      <c r="M1183" s="119"/>
    </row>
    <row r="1184" spans="1:13">
      <c r="A1184" s="122">
        <v>14</v>
      </c>
      <c r="B1184" s="122" t="s">
        <v>544</v>
      </c>
      <c r="C1184" s="122" t="s">
        <v>525</v>
      </c>
      <c r="D1184" s="131" t="s">
        <v>573</v>
      </c>
      <c r="E1184" s="35" t="s">
        <v>527</v>
      </c>
      <c r="F1184" s="36" t="s">
        <v>528</v>
      </c>
      <c r="G1184" s="35" t="s">
        <v>529</v>
      </c>
      <c r="H1184" s="51">
        <v>3950</v>
      </c>
      <c r="I1184" s="52">
        <v>2131</v>
      </c>
      <c r="J1184" s="120">
        <v>400</v>
      </c>
      <c r="K1184" s="119">
        <v>0</v>
      </c>
      <c r="L1184" s="120">
        <v>10150</v>
      </c>
      <c r="M1184" s="119">
        <f>I1184+I1185+I1186+I1187+I1188*2+K1184</f>
        <v>8400</v>
      </c>
    </row>
    <row r="1185" spans="1:13">
      <c r="A1185" s="122"/>
      <c r="B1185" s="122"/>
      <c r="C1185" s="122"/>
      <c r="D1185" s="131"/>
      <c r="E1185" s="36" t="s">
        <v>546</v>
      </c>
      <c r="F1185" s="36" t="s">
        <v>547</v>
      </c>
      <c r="G1185" s="35" t="s">
        <v>548</v>
      </c>
      <c r="H1185" s="51">
        <v>4000</v>
      </c>
      <c r="I1185" s="52">
        <v>1771</v>
      </c>
      <c r="J1185" s="120"/>
      <c r="K1185" s="119"/>
      <c r="L1185" s="120"/>
      <c r="M1185" s="119"/>
    </row>
    <row r="1186" spans="1:13">
      <c r="A1186" s="122"/>
      <c r="B1186" s="122"/>
      <c r="C1186" s="122"/>
      <c r="D1186" s="131"/>
      <c r="E1186" s="36" t="s">
        <v>561</v>
      </c>
      <c r="F1186" s="36" t="s">
        <v>562</v>
      </c>
      <c r="G1186" s="35" t="s">
        <v>567</v>
      </c>
      <c r="H1186" s="51">
        <v>3656</v>
      </c>
      <c r="I1186" s="52">
        <v>2276</v>
      </c>
      <c r="J1186" s="120"/>
      <c r="K1186" s="119"/>
      <c r="L1186" s="120"/>
      <c r="M1186" s="119"/>
    </row>
    <row r="1187" spans="1:13">
      <c r="A1187" s="122"/>
      <c r="B1187" s="122"/>
      <c r="C1187" s="122"/>
      <c r="D1187" s="131"/>
      <c r="E1187" s="36" t="s">
        <v>552</v>
      </c>
      <c r="F1187" s="36" t="s">
        <v>553</v>
      </c>
      <c r="G1187" s="35" t="s">
        <v>564</v>
      </c>
      <c r="H1187" s="51">
        <v>4246</v>
      </c>
      <c r="I1187" s="52">
        <v>1322</v>
      </c>
      <c r="J1187" s="120"/>
      <c r="K1187" s="119"/>
      <c r="L1187" s="120"/>
      <c r="M1187" s="119"/>
    </row>
    <row r="1188" spans="1:13">
      <c r="A1188" s="122"/>
      <c r="B1188" s="122"/>
      <c r="C1188" s="122"/>
      <c r="D1188" s="131"/>
      <c r="E1188" s="36" t="s">
        <v>555</v>
      </c>
      <c r="F1188" s="36" t="s">
        <v>556</v>
      </c>
      <c r="G1188" s="35" t="s">
        <v>557</v>
      </c>
      <c r="H1188" s="51">
        <v>450</v>
      </c>
      <c r="I1188" s="52">
        <v>450</v>
      </c>
      <c r="J1188" s="120"/>
      <c r="K1188" s="119"/>
      <c r="L1188" s="120"/>
      <c r="M1188" s="119"/>
    </row>
    <row r="1189" spans="1:13">
      <c r="A1189" s="122">
        <v>15</v>
      </c>
      <c r="B1189" s="122" t="s">
        <v>544</v>
      </c>
      <c r="C1189" s="122" t="s">
        <v>525</v>
      </c>
      <c r="D1189" s="131" t="s">
        <v>574</v>
      </c>
      <c r="E1189" s="35" t="s">
        <v>537</v>
      </c>
      <c r="F1189" s="36" t="s">
        <v>538</v>
      </c>
      <c r="G1189" s="35" t="s">
        <v>539</v>
      </c>
      <c r="H1189" s="51">
        <v>3950</v>
      </c>
      <c r="I1189" s="52">
        <v>2081</v>
      </c>
      <c r="J1189" s="120">
        <v>400</v>
      </c>
      <c r="K1189" s="119">
        <v>0</v>
      </c>
      <c r="L1189" s="120">
        <v>10150</v>
      </c>
      <c r="M1189" s="119">
        <f>I1189+I1190+I1191+I1192+I1193*2+K1189</f>
        <v>8350</v>
      </c>
    </row>
    <row r="1190" spans="1:13">
      <c r="A1190" s="122"/>
      <c r="B1190" s="122"/>
      <c r="C1190" s="122"/>
      <c r="D1190" s="131"/>
      <c r="E1190" s="36" t="s">
        <v>546</v>
      </c>
      <c r="F1190" s="36" t="s">
        <v>547</v>
      </c>
      <c r="G1190" s="35" t="s">
        <v>548</v>
      </c>
      <c r="H1190" s="51">
        <v>4000</v>
      </c>
      <c r="I1190" s="52">
        <v>1771</v>
      </c>
      <c r="J1190" s="120"/>
      <c r="K1190" s="119"/>
      <c r="L1190" s="120"/>
      <c r="M1190" s="119"/>
    </row>
    <row r="1191" spans="1:13">
      <c r="A1191" s="122"/>
      <c r="B1191" s="122"/>
      <c r="C1191" s="122"/>
      <c r="D1191" s="131"/>
      <c r="E1191" s="36" t="s">
        <v>549</v>
      </c>
      <c r="F1191" s="36" t="s">
        <v>550</v>
      </c>
      <c r="G1191" s="35" t="s">
        <v>551</v>
      </c>
      <c r="H1191" s="51">
        <v>3656</v>
      </c>
      <c r="I1191" s="52">
        <v>2276</v>
      </c>
      <c r="J1191" s="120"/>
      <c r="K1191" s="119"/>
      <c r="L1191" s="120"/>
      <c r="M1191" s="119"/>
    </row>
    <row r="1192" spans="1:13">
      <c r="A1192" s="122"/>
      <c r="B1192" s="122"/>
      <c r="C1192" s="122"/>
      <c r="D1192" s="131"/>
      <c r="E1192" s="36" t="s">
        <v>552</v>
      </c>
      <c r="F1192" s="36" t="s">
        <v>553</v>
      </c>
      <c r="G1192" s="35" t="s">
        <v>571</v>
      </c>
      <c r="H1192" s="51">
        <v>4246</v>
      </c>
      <c r="I1192" s="52">
        <v>1322</v>
      </c>
      <c r="J1192" s="120"/>
      <c r="K1192" s="119"/>
      <c r="L1192" s="120"/>
      <c r="M1192" s="119"/>
    </row>
    <row r="1193" spans="1:13">
      <c r="A1193" s="122"/>
      <c r="B1193" s="122"/>
      <c r="C1193" s="122"/>
      <c r="D1193" s="131"/>
      <c r="E1193" s="36" t="s">
        <v>555</v>
      </c>
      <c r="F1193" s="36" t="s">
        <v>556</v>
      </c>
      <c r="G1193" s="35" t="s">
        <v>557</v>
      </c>
      <c r="H1193" s="51">
        <v>450</v>
      </c>
      <c r="I1193" s="52">
        <v>450</v>
      </c>
      <c r="J1193" s="120"/>
      <c r="K1193" s="119"/>
      <c r="L1193" s="120"/>
      <c r="M1193" s="119"/>
    </row>
    <row r="1194" spans="1:13">
      <c r="A1194" s="122">
        <v>16</v>
      </c>
      <c r="B1194" s="122" t="s">
        <v>544</v>
      </c>
      <c r="C1194" s="122" t="s">
        <v>525</v>
      </c>
      <c r="D1194" s="131" t="s">
        <v>575</v>
      </c>
      <c r="E1194" s="35" t="s">
        <v>541</v>
      </c>
      <c r="F1194" s="36" t="s">
        <v>542</v>
      </c>
      <c r="G1194" s="35" t="s">
        <v>543</v>
      </c>
      <c r="H1194" s="51">
        <v>3950</v>
      </c>
      <c r="I1194" s="52">
        <v>1660</v>
      </c>
      <c r="J1194" s="120">
        <v>400</v>
      </c>
      <c r="K1194" s="119">
        <v>0</v>
      </c>
      <c r="L1194" s="120">
        <v>10150</v>
      </c>
      <c r="M1194" s="119">
        <f>I1194+I1195+I1196+K1194</f>
        <v>7677</v>
      </c>
    </row>
    <row r="1195" spans="1:13">
      <c r="A1195" s="122"/>
      <c r="B1195" s="122"/>
      <c r="C1195" s="122"/>
      <c r="D1195" s="131"/>
      <c r="E1195" s="36" t="s">
        <v>576</v>
      </c>
      <c r="F1195" s="36" t="s">
        <v>577</v>
      </c>
      <c r="G1195" s="35" t="s">
        <v>578</v>
      </c>
      <c r="H1195" s="51">
        <v>4000</v>
      </c>
      <c r="I1195" s="52">
        <v>1771</v>
      </c>
      <c r="J1195" s="120"/>
      <c r="K1195" s="119"/>
      <c r="L1195" s="120"/>
      <c r="M1195" s="119"/>
    </row>
    <row r="1196" spans="1:13">
      <c r="A1196" s="122"/>
      <c r="B1196" s="122"/>
      <c r="C1196" s="122"/>
      <c r="D1196" s="131"/>
      <c r="E1196" s="36" t="s">
        <v>533</v>
      </c>
      <c r="F1196" s="36" t="s">
        <v>534</v>
      </c>
      <c r="G1196" s="35" t="s">
        <v>535</v>
      </c>
      <c r="H1196" s="51">
        <v>4246</v>
      </c>
      <c r="I1196" s="52">
        <v>4246</v>
      </c>
      <c r="J1196" s="120"/>
      <c r="K1196" s="119"/>
      <c r="L1196" s="120"/>
      <c r="M1196" s="119"/>
    </row>
    <row r="1197" spans="1:13">
      <c r="A1197" s="122">
        <v>17</v>
      </c>
      <c r="B1197" s="122" t="s">
        <v>544</v>
      </c>
      <c r="C1197" s="122" t="s">
        <v>525</v>
      </c>
      <c r="D1197" s="131" t="s">
        <v>579</v>
      </c>
      <c r="E1197" s="35" t="s">
        <v>527</v>
      </c>
      <c r="F1197" s="36" t="s">
        <v>528</v>
      </c>
      <c r="G1197" s="35" t="s">
        <v>529</v>
      </c>
      <c r="H1197" s="51">
        <v>3950</v>
      </c>
      <c r="I1197" s="52">
        <v>2131</v>
      </c>
      <c r="J1197" s="120">
        <v>400</v>
      </c>
      <c r="K1197" s="119">
        <v>0</v>
      </c>
      <c r="L1197" s="120">
        <v>10150</v>
      </c>
      <c r="M1197" s="119">
        <f>I1197+I1198+I1199+K1197</f>
        <v>8148</v>
      </c>
    </row>
    <row r="1198" spans="1:13">
      <c r="A1198" s="122"/>
      <c r="B1198" s="122"/>
      <c r="C1198" s="122"/>
      <c r="D1198" s="131"/>
      <c r="E1198" s="36" t="s">
        <v>576</v>
      </c>
      <c r="F1198" s="36" t="s">
        <v>577</v>
      </c>
      <c r="G1198" s="35" t="s">
        <v>578</v>
      </c>
      <c r="H1198" s="51">
        <v>4000</v>
      </c>
      <c r="I1198" s="52">
        <v>1771</v>
      </c>
      <c r="J1198" s="120"/>
      <c r="K1198" s="119"/>
      <c r="L1198" s="120"/>
      <c r="M1198" s="119"/>
    </row>
    <row r="1199" spans="1:13">
      <c r="A1199" s="122"/>
      <c r="B1199" s="122"/>
      <c r="C1199" s="122"/>
      <c r="D1199" s="131"/>
      <c r="E1199" s="36" t="s">
        <v>533</v>
      </c>
      <c r="F1199" s="36" t="s">
        <v>534</v>
      </c>
      <c r="G1199" s="35" t="s">
        <v>535</v>
      </c>
      <c r="H1199" s="51">
        <v>4246</v>
      </c>
      <c r="I1199" s="52">
        <v>4246</v>
      </c>
      <c r="J1199" s="120"/>
      <c r="K1199" s="119"/>
      <c r="L1199" s="120"/>
      <c r="M1199" s="119"/>
    </row>
    <row r="1200" spans="1:13">
      <c r="A1200" s="122">
        <v>18</v>
      </c>
      <c r="B1200" s="122" t="s">
        <v>544</v>
      </c>
      <c r="C1200" s="122" t="s">
        <v>525</v>
      </c>
      <c r="D1200" s="131" t="s">
        <v>580</v>
      </c>
      <c r="E1200" s="35" t="s">
        <v>537</v>
      </c>
      <c r="F1200" s="36" t="s">
        <v>538</v>
      </c>
      <c r="G1200" s="35" t="s">
        <v>539</v>
      </c>
      <c r="H1200" s="51">
        <v>3950</v>
      </c>
      <c r="I1200" s="52">
        <v>2081</v>
      </c>
      <c r="J1200" s="120">
        <v>400</v>
      </c>
      <c r="K1200" s="119">
        <v>0</v>
      </c>
      <c r="L1200" s="120">
        <v>10150</v>
      </c>
      <c r="M1200" s="119">
        <f>I1200+I1201+I1202+K1200</f>
        <v>8098</v>
      </c>
    </row>
    <row r="1201" spans="1:13">
      <c r="A1201" s="122"/>
      <c r="B1201" s="122"/>
      <c r="C1201" s="122"/>
      <c r="D1201" s="131"/>
      <c r="E1201" s="36" t="s">
        <v>576</v>
      </c>
      <c r="F1201" s="36" t="s">
        <v>577</v>
      </c>
      <c r="G1201" s="35" t="s">
        <v>578</v>
      </c>
      <c r="H1201" s="51">
        <v>4000</v>
      </c>
      <c r="I1201" s="52">
        <v>1771</v>
      </c>
      <c r="J1201" s="120"/>
      <c r="K1201" s="119"/>
      <c r="L1201" s="120"/>
      <c r="M1201" s="119"/>
    </row>
    <row r="1202" spans="1:13">
      <c r="A1202" s="122"/>
      <c r="B1202" s="122"/>
      <c r="C1202" s="122"/>
      <c r="D1202" s="131"/>
      <c r="E1202" s="36" t="s">
        <v>533</v>
      </c>
      <c r="F1202" s="36" t="s">
        <v>534</v>
      </c>
      <c r="G1202" s="35" t="s">
        <v>535</v>
      </c>
      <c r="H1202" s="51">
        <v>4246</v>
      </c>
      <c r="I1202" s="52">
        <v>4246</v>
      </c>
      <c r="J1202" s="120"/>
      <c r="K1202" s="119"/>
      <c r="L1202" s="120"/>
      <c r="M1202" s="119"/>
    </row>
    <row r="1203" spans="1:13">
      <c r="A1203" s="122">
        <v>19</v>
      </c>
      <c r="B1203" s="122" t="s">
        <v>544</v>
      </c>
      <c r="C1203" s="122" t="s">
        <v>525</v>
      </c>
      <c r="D1203" s="131" t="s">
        <v>581</v>
      </c>
      <c r="E1203" s="35" t="s">
        <v>527</v>
      </c>
      <c r="F1203" s="36" t="s">
        <v>528</v>
      </c>
      <c r="G1203" s="35" t="s">
        <v>529</v>
      </c>
      <c r="H1203" s="51">
        <v>3950</v>
      </c>
      <c r="I1203" s="52">
        <v>2131</v>
      </c>
      <c r="J1203" s="120">
        <v>400</v>
      </c>
      <c r="K1203" s="119">
        <v>0</v>
      </c>
      <c r="L1203" s="120">
        <v>10150</v>
      </c>
      <c r="M1203" s="119">
        <f>I1203+I1204+I1205+K1203</f>
        <v>8148</v>
      </c>
    </row>
    <row r="1204" spans="1:13">
      <c r="A1204" s="122"/>
      <c r="B1204" s="122"/>
      <c r="C1204" s="122"/>
      <c r="D1204" s="131"/>
      <c r="E1204" s="36" t="s">
        <v>546</v>
      </c>
      <c r="F1204" s="36" t="s">
        <v>547</v>
      </c>
      <c r="G1204" s="35" t="s">
        <v>548</v>
      </c>
      <c r="H1204" s="51">
        <v>4000</v>
      </c>
      <c r="I1204" s="52">
        <v>1771</v>
      </c>
      <c r="J1204" s="120"/>
      <c r="K1204" s="119"/>
      <c r="L1204" s="120"/>
      <c r="M1204" s="119"/>
    </row>
    <row r="1205" spans="1:13">
      <c r="A1205" s="122"/>
      <c r="B1205" s="122"/>
      <c r="C1205" s="122"/>
      <c r="D1205" s="131"/>
      <c r="E1205" s="36" t="s">
        <v>533</v>
      </c>
      <c r="F1205" s="36" t="s">
        <v>534</v>
      </c>
      <c r="G1205" s="35" t="s">
        <v>535</v>
      </c>
      <c r="H1205" s="51">
        <v>4246</v>
      </c>
      <c r="I1205" s="52">
        <v>4246</v>
      </c>
      <c r="J1205" s="120"/>
      <c r="K1205" s="119"/>
      <c r="L1205" s="120"/>
      <c r="M1205" s="119"/>
    </row>
    <row r="1206" spans="1:13">
      <c r="A1206" s="122">
        <v>20</v>
      </c>
      <c r="B1206" s="122" t="s">
        <v>544</v>
      </c>
      <c r="C1206" s="122" t="s">
        <v>525</v>
      </c>
      <c r="D1206" s="131" t="s">
        <v>582</v>
      </c>
      <c r="E1206" s="35" t="s">
        <v>537</v>
      </c>
      <c r="F1206" s="36" t="s">
        <v>538</v>
      </c>
      <c r="G1206" s="35" t="s">
        <v>539</v>
      </c>
      <c r="H1206" s="51">
        <v>3950</v>
      </c>
      <c r="I1206" s="52">
        <v>2081</v>
      </c>
      <c r="J1206" s="120">
        <v>400</v>
      </c>
      <c r="K1206" s="119">
        <v>0</v>
      </c>
      <c r="L1206" s="120">
        <v>10150</v>
      </c>
      <c r="M1206" s="119">
        <f>I1206+I1207+I1208+K1206</f>
        <v>8098</v>
      </c>
    </row>
    <row r="1207" spans="1:13">
      <c r="A1207" s="122"/>
      <c r="B1207" s="122"/>
      <c r="C1207" s="122"/>
      <c r="D1207" s="131"/>
      <c r="E1207" s="36" t="s">
        <v>546</v>
      </c>
      <c r="F1207" s="36" t="s">
        <v>547</v>
      </c>
      <c r="G1207" s="35" t="s">
        <v>548</v>
      </c>
      <c r="H1207" s="51">
        <v>4000</v>
      </c>
      <c r="I1207" s="52">
        <v>1771</v>
      </c>
      <c r="J1207" s="120"/>
      <c r="K1207" s="119"/>
      <c r="L1207" s="120"/>
      <c r="M1207" s="119"/>
    </row>
    <row r="1208" spans="1:13">
      <c r="A1208" s="122"/>
      <c r="B1208" s="122"/>
      <c r="C1208" s="122"/>
      <c r="D1208" s="131"/>
      <c r="E1208" s="36" t="s">
        <v>533</v>
      </c>
      <c r="F1208" s="36" t="s">
        <v>534</v>
      </c>
      <c r="G1208" s="35" t="s">
        <v>535</v>
      </c>
      <c r="H1208" s="51">
        <v>4246</v>
      </c>
      <c r="I1208" s="52">
        <v>4246</v>
      </c>
      <c r="J1208" s="120"/>
      <c r="K1208" s="119"/>
      <c r="L1208" s="120"/>
      <c r="M1208" s="119"/>
    </row>
    <row r="1209" spans="1:13">
      <c r="A1209" s="122">
        <v>21</v>
      </c>
      <c r="B1209" s="122" t="s">
        <v>544</v>
      </c>
      <c r="C1209" s="122" t="s">
        <v>525</v>
      </c>
      <c r="D1209" s="131" t="s">
        <v>583</v>
      </c>
      <c r="E1209" s="35" t="s">
        <v>541</v>
      </c>
      <c r="F1209" s="36" t="s">
        <v>542</v>
      </c>
      <c r="G1209" s="35" t="s">
        <v>543</v>
      </c>
      <c r="H1209" s="51">
        <v>3950</v>
      </c>
      <c r="I1209" s="52">
        <v>1660</v>
      </c>
      <c r="J1209" s="120">
        <v>400</v>
      </c>
      <c r="K1209" s="119">
        <v>0</v>
      </c>
      <c r="L1209" s="120">
        <v>10150</v>
      </c>
      <c r="M1209" s="119">
        <f>I1209+I1210+I1211+I1212+I1213*2+K1209</f>
        <v>7979</v>
      </c>
    </row>
    <row r="1210" spans="1:13">
      <c r="A1210" s="122"/>
      <c r="B1210" s="122"/>
      <c r="C1210" s="122"/>
      <c r="D1210" s="131"/>
      <c r="E1210" s="36" t="s">
        <v>546</v>
      </c>
      <c r="F1210" s="36" t="s">
        <v>547</v>
      </c>
      <c r="G1210" s="35" t="s">
        <v>548</v>
      </c>
      <c r="H1210" s="51">
        <v>4000</v>
      </c>
      <c r="I1210" s="52">
        <v>1771</v>
      </c>
      <c r="J1210" s="120"/>
      <c r="K1210" s="119"/>
      <c r="L1210" s="120"/>
      <c r="M1210" s="119"/>
    </row>
    <row r="1211" spans="1:13">
      <c r="A1211" s="122"/>
      <c r="B1211" s="122"/>
      <c r="C1211" s="122"/>
      <c r="D1211" s="131"/>
      <c r="E1211" s="36" t="s">
        <v>561</v>
      </c>
      <c r="F1211" s="36" t="s">
        <v>562</v>
      </c>
      <c r="G1211" s="35" t="s">
        <v>567</v>
      </c>
      <c r="H1211" s="51">
        <v>3656</v>
      </c>
      <c r="I1211" s="52">
        <v>2276</v>
      </c>
      <c r="J1211" s="120"/>
      <c r="K1211" s="119"/>
      <c r="L1211" s="120"/>
      <c r="M1211" s="119"/>
    </row>
    <row r="1212" spans="1:13">
      <c r="A1212" s="122"/>
      <c r="B1212" s="122"/>
      <c r="C1212" s="122"/>
      <c r="D1212" s="131"/>
      <c r="E1212" s="36" t="s">
        <v>552</v>
      </c>
      <c r="F1212" s="36" t="s">
        <v>584</v>
      </c>
      <c r="G1212" s="35" t="s">
        <v>585</v>
      </c>
      <c r="H1212" s="51">
        <v>4246</v>
      </c>
      <c r="I1212" s="52">
        <v>1372</v>
      </c>
      <c r="J1212" s="120"/>
      <c r="K1212" s="119"/>
      <c r="L1212" s="120"/>
      <c r="M1212" s="119"/>
    </row>
    <row r="1213" spans="1:13">
      <c r="A1213" s="122"/>
      <c r="B1213" s="122"/>
      <c r="C1213" s="122"/>
      <c r="D1213" s="131"/>
      <c r="E1213" s="36" t="s">
        <v>555</v>
      </c>
      <c r="F1213" s="36" t="s">
        <v>556</v>
      </c>
      <c r="G1213" s="35" t="s">
        <v>557</v>
      </c>
      <c r="H1213" s="51">
        <v>450</v>
      </c>
      <c r="I1213" s="52">
        <v>450</v>
      </c>
      <c r="J1213" s="120"/>
      <c r="K1213" s="119"/>
      <c r="L1213" s="120"/>
      <c r="M1213" s="119"/>
    </row>
    <row r="1214" spans="1:13">
      <c r="A1214" s="122">
        <v>22</v>
      </c>
      <c r="B1214" s="122" t="s">
        <v>544</v>
      </c>
      <c r="C1214" s="122" t="s">
        <v>525</v>
      </c>
      <c r="D1214" s="131" t="s">
        <v>586</v>
      </c>
      <c r="E1214" s="35" t="s">
        <v>537</v>
      </c>
      <c r="F1214" s="36" t="s">
        <v>538</v>
      </c>
      <c r="G1214" s="35" t="s">
        <v>539</v>
      </c>
      <c r="H1214" s="51">
        <v>3950</v>
      </c>
      <c r="I1214" s="52">
        <v>2081</v>
      </c>
      <c r="J1214" s="120">
        <v>400</v>
      </c>
      <c r="K1214" s="119">
        <v>0</v>
      </c>
      <c r="L1214" s="120">
        <v>10150</v>
      </c>
      <c r="M1214" s="119">
        <f>I1214+I1215+I1216+I1217+I1218*2+K1214</f>
        <v>8400</v>
      </c>
    </row>
    <row r="1215" spans="1:13">
      <c r="A1215" s="122"/>
      <c r="B1215" s="122"/>
      <c r="C1215" s="122"/>
      <c r="D1215" s="131"/>
      <c r="E1215" s="36" t="s">
        <v>546</v>
      </c>
      <c r="F1215" s="36" t="s">
        <v>547</v>
      </c>
      <c r="G1215" s="35" t="s">
        <v>548</v>
      </c>
      <c r="H1215" s="51">
        <v>4000</v>
      </c>
      <c r="I1215" s="52">
        <v>1771</v>
      </c>
      <c r="J1215" s="120"/>
      <c r="K1215" s="119"/>
      <c r="L1215" s="120"/>
      <c r="M1215" s="119"/>
    </row>
    <row r="1216" spans="1:13">
      <c r="A1216" s="122"/>
      <c r="B1216" s="122"/>
      <c r="C1216" s="122"/>
      <c r="D1216" s="131"/>
      <c r="E1216" s="36" t="s">
        <v>561</v>
      </c>
      <c r="F1216" s="36" t="s">
        <v>562</v>
      </c>
      <c r="G1216" s="35" t="s">
        <v>567</v>
      </c>
      <c r="H1216" s="51">
        <v>3656</v>
      </c>
      <c r="I1216" s="52">
        <v>2276</v>
      </c>
      <c r="J1216" s="120"/>
      <c r="K1216" s="119"/>
      <c r="L1216" s="120"/>
      <c r="M1216" s="119"/>
    </row>
    <row r="1217" spans="1:13">
      <c r="A1217" s="122"/>
      <c r="B1217" s="122"/>
      <c r="C1217" s="122"/>
      <c r="D1217" s="131"/>
      <c r="E1217" s="36" t="s">
        <v>552</v>
      </c>
      <c r="F1217" s="36" t="s">
        <v>584</v>
      </c>
      <c r="G1217" s="35" t="s">
        <v>585</v>
      </c>
      <c r="H1217" s="51">
        <v>4246</v>
      </c>
      <c r="I1217" s="52">
        <v>1372</v>
      </c>
      <c r="J1217" s="120"/>
      <c r="K1217" s="119"/>
      <c r="L1217" s="120"/>
      <c r="M1217" s="119"/>
    </row>
    <row r="1218" spans="1:13">
      <c r="A1218" s="122"/>
      <c r="B1218" s="122"/>
      <c r="C1218" s="122"/>
      <c r="D1218" s="131"/>
      <c r="E1218" s="36" t="s">
        <v>555</v>
      </c>
      <c r="F1218" s="36" t="s">
        <v>556</v>
      </c>
      <c r="G1218" s="35" t="s">
        <v>557</v>
      </c>
      <c r="H1218" s="51">
        <v>450</v>
      </c>
      <c r="I1218" s="52">
        <v>450</v>
      </c>
      <c r="J1218" s="120"/>
      <c r="K1218" s="119"/>
      <c r="L1218" s="120"/>
      <c r="M1218" s="119"/>
    </row>
    <row r="1219" spans="1:13">
      <c r="A1219" s="122">
        <v>23</v>
      </c>
      <c r="B1219" s="122" t="s">
        <v>544</v>
      </c>
      <c r="C1219" s="122" t="s">
        <v>525</v>
      </c>
      <c r="D1219" s="131" t="s">
        <v>587</v>
      </c>
      <c r="E1219" s="35" t="s">
        <v>527</v>
      </c>
      <c r="F1219" s="36" t="s">
        <v>528</v>
      </c>
      <c r="G1219" s="35" t="s">
        <v>529</v>
      </c>
      <c r="H1219" s="51">
        <v>3950</v>
      </c>
      <c r="I1219" s="52">
        <v>2131</v>
      </c>
      <c r="J1219" s="120">
        <v>400</v>
      </c>
      <c r="K1219" s="119">
        <v>0</v>
      </c>
      <c r="L1219" s="120">
        <v>10150</v>
      </c>
      <c r="M1219" s="119">
        <f>I1219+I1220+I1221+I1222+I1223*2+K1219</f>
        <v>8450</v>
      </c>
    </row>
    <row r="1220" spans="1:13">
      <c r="A1220" s="122"/>
      <c r="B1220" s="122"/>
      <c r="C1220" s="122"/>
      <c r="D1220" s="131"/>
      <c r="E1220" s="36" t="s">
        <v>546</v>
      </c>
      <c r="F1220" s="36" t="s">
        <v>547</v>
      </c>
      <c r="G1220" s="35" t="s">
        <v>548</v>
      </c>
      <c r="H1220" s="51">
        <v>4000</v>
      </c>
      <c r="I1220" s="52">
        <v>1771</v>
      </c>
      <c r="J1220" s="120"/>
      <c r="K1220" s="119"/>
      <c r="L1220" s="120"/>
      <c r="M1220" s="119"/>
    </row>
    <row r="1221" spans="1:13">
      <c r="A1221" s="122"/>
      <c r="B1221" s="122"/>
      <c r="C1221" s="122"/>
      <c r="D1221" s="131"/>
      <c r="E1221" s="36" t="s">
        <v>561</v>
      </c>
      <c r="F1221" s="36" t="s">
        <v>562</v>
      </c>
      <c r="G1221" s="35" t="s">
        <v>567</v>
      </c>
      <c r="H1221" s="51">
        <v>3656</v>
      </c>
      <c r="I1221" s="52">
        <v>2276</v>
      </c>
      <c r="J1221" s="120"/>
      <c r="K1221" s="119"/>
      <c r="L1221" s="120"/>
      <c r="M1221" s="119"/>
    </row>
    <row r="1222" spans="1:13">
      <c r="A1222" s="122"/>
      <c r="B1222" s="122"/>
      <c r="C1222" s="122"/>
      <c r="D1222" s="131"/>
      <c r="E1222" s="36" t="s">
        <v>552</v>
      </c>
      <c r="F1222" s="36" t="s">
        <v>584</v>
      </c>
      <c r="G1222" s="35" t="s">
        <v>585</v>
      </c>
      <c r="H1222" s="51">
        <v>4246</v>
      </c>
      <c r="I1222" s="52">
        <v>1372</v>
      </c>
      <c r="J1222" s="120"/>
      <c r="K1222" s="119"/>
      <c r="L1222" s="120"/>
      <c r="M1222" s="119"/>
    </row>
    <row r="1223" spans="1:13">
      <c r="A1223" s="122"/>
      <c r="B1223" s="122"/>
      <c r="C1223" s="122"/>
      <c r="D1223" s="131"/>
      <c r="E1223" s="36" t="s">
        <v>555</v>
      </c>
      <c r="F1223" s="36" t="s">
        <v>556</v>
      </c>
      <c r="G1223" s="35" t="s">
        <v>557</v>
      </c>
      <c r="H1223" s="51">
        <v>450</v>
      </c>
      <c r="I1223" s="52">
        <v>450</v>
      </c>
      <c r="J1223" s="120"/>
      <c r="K1223" s="119"/>
      <c r="L1223" s="120"/>
      <c r="M1223" s="119"/>
    </row>
    <row r="1224" spans="1:13">
      <c r="A1224" s="122">
        <v>24</v>
      </c>
      <c r="B1224" s="122" t="s">
        <v>544</v>
      </c>
      <c r="C1224" s="122" t="s">
        <v>525</v>
      </c>
      <c r="D1224" s="131" t="s">
        <v>588</v>
      </c>
      <c r="E1224" s="35" t="s">
        <v>541</v>
      </c>
      <c r="F1224" s="36" t="s">
        <v>542</v>
      </c>
      <c r="G1224" s="35" t="s">
        <v>543</v>
      </c>
      <c r="H1224" s="51">
        <v>3950</v>
      </c>
      <c r="I1224" s="52">
        <v>1660</v>
      </c>
      <c r="J1224" s="120">
        <v>400</v>
      </c>
      <c r="K1224" s="119">
        <v>0</v>
      </c>
      <c r="L1224" s="120">
        <v>10150</v>
      </c>
      <c r="M1224" s="119">
        <f>I1224+I1225+I1226+I1227+I1228*2+K1224</f>
        <v>7979</v>
      </c>
    </row>
    <row r="1225" spans="1:13">
      <c r="A1225" s="122"/>
      <c r="B1225" s="122"/>
      <c r="C1225" s="122"/>
      <c r="D1225" s="131"/>
      <c r="E1225" s="36" t="s">
        <v>546</v>
      </c>
      <c r="F1225" s="36" t="s">
        <v>547</v>
      </c>
      <c r="G1225" s="35" t="s">
        <v>548</v>
      </c>
      <c r="H1225" s="51">
        <v>4000</v>
      </c>
      <c r="I1225" s="52">
        <v>1771</v>
      </c>
      <c r="J1225" s="120"/>
      <c r="K1225" s="119"/>
      <c r="L1225" s="120"/>
      <c r="M1225" s="119"/>
    </row>
    <row r="1226" spans="1:13">
      <c r="A1226" s="122"/>
      <c r="B1226" s="122"/>
      <c r="C1226" s="122"/>
      <c r="D1226" s="131"/>
      <c r="E1226" s="36" t="s">
        <v>561</v>
      </c>
      <c r="F1226" s="36" t="s">
        <v>562</v>
      </c>
      <c r="G1226" s="35" t="s">
        <v>563</v>
      </c>
      <c r="H1226" s="51">
        <v>3656</v>
      </c>
      <c r="I1226" s="52">
        <v>2276</v>
      </c>
      <c r="J1226" s="120"/>
      <c r="K1226" s="119"/>
      <c r="L1226" s="120"/>
      <c r="M1226" s="119"/>
    </row>
    <row r="1227" spans="1:13">
      <c r="A1227" s="122"/>
      <c r="B1227" s="122"/>
      <c r="C1227" s="122"/>
      <c r="D1227" s="131"/>
      <c r="E1227" s="36" t="s">
        <v>552</v>
      </c>
      <c r="F1227" s="36" t="s">
        <v>584</v>
      </c>
      <c r="G1227" s="35" t="s">
        <v>585</v>
      </c>
      <c r="H1227" s="51">
        <v>4246</v>
      </c>
      <c r="I1227" s="52">
        <v>1372</v>
      </c>
      <c r="J1227" s="120"/>
      <c r="K1227" s="119"/>
      <c r="L1227" s="120"/>
      <c r="M1227" s="119"/>
    </row>
    <row r="1228" spans="1:13">
      <c r="A1228" s="122"/>
      <c r="B1228" s="122"/>
      <c r="C1228" s="122"/>
      <c r="D1228" s="131"/>
      <c r="E1228" s="36" t="s">
        <v>555</v>
      </c>
      <c r="F1228" s="36" t="s">
        <v>556</v>
      </c>
      <c r="G1228" s="35" t="s">
        <v>557</v>
      </c>
      <c r="H1228" s="51">
        <v>450</v>
      </c>
      <c r="I1228" s="52">
        <v>450</v>
      </c>
      <c r="J1228" s="120"/>
      <c r="K1228" s="119"/>
      <c r="L1228" s="120"/>
      <c r="M1228" s="119"/>
    </row>
    <row r="1229" spans="1:13">
      <c r="A1229" s="122">
        <v>25</v>
      </c>
      <c r="B1229" s="122" t="s">
        <v>544</v>
      </c>
      <c r="C1229" s="122" t="s">
        <v>525</v>
      </c>
      <c r="D1229" s="131" t="s">
        <v>589</v>
      </c>
      <c r="E1229" s="35" t="s">
        <v>527</v>
      </c>
      <c r="F1229" s="36" t="s">
        <v>528</v>
      </c>
      <c r="G1229" s="35" t="s">
        <v>529</v>
      </c>
      <c r="H1229" s="51">
        <v>3950</v>
      </c>
      <c r="I1229" s="52">
        <v>2131</v>
      </c>
      <c r="J1229" s="120">
        <v>400</v>
      </c>
      <c r="K1229" s="119">
        <v>0</v>
      </c>
      <c r="L1229" s="120">
        <v>10150</v>
      </c>
      <c r="M1229" s="119">
        <f>I1229+I1230+I1231+I1232+I1233*2+K1229</f>
        <v>8450</v>
      </c>
    </row>
    <row r="1230" spans="1:13">
      <c r="A1230" s="122"/>
      <c r="B1230" s="122"/>
      <c r="C1230" s="122"/>
      <c r="D1230" s="131"/>
      <c r="E1230" s="36" t="s">
        <v>546</v>
      </c>
      <c r="F1230" s="36" t="s">
        <v>547</v>
      </c>
      <c r="G1230" s="35" t="s">
        <v>548</v>
      </c>
      <c r="H1230" s="51">
        <v>4000</v>
      </c>
      <c r="I1230" s="52">
        <v>1771</v>
      </c>
      <c r="J1230" s="120"/>
      <c r="K1230" s="119"/>
      <c r="L1230" s="120"/>
      <c r="M1230" s="119"/>
    </row>
    <row r="1231" spans="1:13">
      <c r="A1231" s="122"/>
      <c r="B1231" s="122"/>
      <c r="C1231" s="122"/>
      <c r="D1231" s="131"/>
      <c r="E1231" s="36" t="s">
        <v>561</v>
      </c>
      <c r="F1231" s="36" t="s">
        <v>562</v>
      </c>
      <c r="G1231" s="35" t="s">
        <v>563</v>
      </c>
      <c r="H1231" s="51">
        <v>3656</v>
      </c>
      <c r="I1231" s="52">
        <v>2276</v>
      </c>
      <c r="J1231" s="120"/>
      <c r="K1231" s="119"/>
      <c r="L1231" s="120"/>
      <c r="M1231" s="119"/>
    </row>
    <row r="1232" spans="1:13">
      <c r="A1232" s="122"/>
      <c r="B1232" s="122"/>
      <c r="C1232" s="122"/>
      <c r="D1232" s="131"/>
      <c r="E1232" s="36" t="s">
        <v>552</v>
      </c>
      <c r="F1232" s="36" t="s">
        <v>584</v>
      </c>
      <c r="G1232" s="35" t="s">
        <v>585</v>
      </c>
      <c r="H1232" s="51">
        <v>4246</v>
      </c>
      <c r="I1232" s="52">
        <v>1372</v>
      </c>
      <c r="J1232" s="120"/>
      <c r="K1232" s="119"/>
      <c r="L1232" s="120"/>
      <c r="M1232" s="119"/>
    </row>
    <row r="1233" spans="1:13">
      <c r="A1233" s="122"/>
      <c r="B1233" s="122"/>
      <c r="C1233" s="122"/>
      <c r="D1233" s="131"/>
      <c r="E1233" s="36" t="s">
        <v>555</v>
      </c>
      <c r="F1233" s="36" t="s">
        <v>556</v>
      </c>
      <c r="G1233" s="35" t="s">
        <v>557</v>
      </c>
      <c r="H1233" s="51">
        <v>450</v>
      </c>
      <c r="I1233" s="52">
        <v>450</v>
      </c>
      <c r="J1233" s="120"/>
      <c r="K1233" s="119"/>
      <c r="L1233" s="120"/>
      <c r="M1233" s="119"/>
    </row>
    <row r="1234" spans="1:13">
      <c r="A1234" s="122">
        <v>26</v>
      </c>
      <c r="B1234" s="122" t="s">
        <v>544</v>
      </c>
      <c r="C1234" s="122" t="s">
        <v>525</v>
      </c>
      <c r="D1234" s="131" t="s">
        <v>590</v>
      </c>
      <c r="E1234" s="35" t="s">
        <v>537</v>
      </c>
      <c r="F1234" s="36" t="s">
        <v>538</v>
      </c>
      <c r="G1234" s="35" t="s">
        <v>539</v>
      </c>
      <c r="H1234" s="51">
        <v>3950</v>
      </c>
      <c r="I1234" s="52">
        <v>2081</v>
      </c>
      <c r="J1234" s="120">
        <v>400</v>
      </c>
      <c r="K1234" s="119">
        <v>0</v>
      </c>
      <c r="L1234" s="120">
        <v>10150</v>
      </c>
      <c r="M1234" s="119">
        <f>I1234+I1235+I1236+I1237+I1238*2+K1234</f>
        <v>8400</v>
      </c>
    </row>
    <row r="1235" spans="1:13">
      <c r="A1235" s="122"/>
      <c r="B1235" s="122"/>
      <c r="C1235" s="122"/>
      <c r="D1235" s="131"/>
      <c r="E1235" s="36" t="s">
        <v>546</v>
      </c>
      <c r="F1235" s="36" t="s">
        <v>547</v>
      </c>
      <c r="G1235" s="35" t="s">
        <v>548</v>
      </c>
      <c r="H1235" s="51">
        <v>4000</v>
      </c>
      <c r="I1235" s="52">
        <v>1771</v>
      </c>
      <c r="J1235" s="120"/>
      <c r="K1235" s="119"/>
      <c r="L1235" s="120"/>
      <c r="M1235" s="119"/>
    </row>
    <row r="1236" spans="1:13">
      <c r="A1236" s="122"/>
      <c r="B1236" s="122"/>
      <c r="C1236" s="122"/>
      <c r="D1236" s="131"/>
      <c r="E1236" s="36" t="s">
        <v>561</v>
      </c>
      <c r="F1236" s="36" t="s">
        <v>562</v>
      </c>
      <c r="G1236" s="35" t="s">
        <v>563</v>
      </c>
      <c r="H1236" s="51">
        <v>3656</v>
      </c>
      <c r="I1236" s="52">
        <v>2276</v>
      </c>
      <c r="J1236" s="120"/>
      <c r="K1236" s="119"/>
      <c r="L1236" s="120"/>
      <c r="M1236" s="119"/>
    </row>
    <row r="1237" spans="1:13">
      <c r="A1237" s="122"/>
      <c r="B1237" s="122"/>
      <c r="C1237" s="122"/>
      <c r="D1237" s="131"/>
      <c r="E1237" s="36" t="s">
        <v>552</v>
      </c>
      <c r="F1237" s="36" t="s">
        <v>584</v>
      </c>
      <c r="G1237" s="35" t="s">
        <v>585</v>
      </c>
      <c r="H1237" s="51">
        <v>4246</v>
      </c>
      <c r="I1237" s="52">
        <v>1372</v>
      </c>
      <c r="J1237" s="120"/>
      <c r="K1237" s="119"/>
      <c r="L1237" s="120"/>
      <c r="M1237" s="119"/>
    </row>
    <row r="1238" spans="1:13">
      <c r="A1238" s="122"/>
      <c r="B1238" s="122"/>
      <c r="C1238" s="122"/>
      <c r="D1238" s="131"/>
      <c r="E1238" s="36" t="s">
        <v>555</v>
      </c>
      <c r="F1238" s="36" t="s">
        <v>556</v>
      </c>
      <c r="G1238" s="35" t="s">
        <v>557</v>
      </c>
      <c r="H1238" s="51">
        <v>450</v>
      </c>
      <c r="I1238" s="52">
        <v>450</v>
      </c>
      <c r="J1238" s="120"/>
      <c r="K1238" s="119"/>
      <c r="L1238" s="120"/>
      <c r="M1238" s="119"/>
    </row>
    <row r="1239" spans="1:13">
      <c r="A1239" s="122">
        <v>27</v>
      </c>
      <c r="B1239" s="122" t="s">
        <v>544</v>
      </c>
      <c r="C1239" s="122" t="s">
        <v>525</v>
      </c>
      <c r="D1239" s="131" t="s">
        <v>591</v>
      </c>
      <c r="E1239" s="35" t="s">
        <v>541</v>
      </c>
      <c r="F1239" s="36" t="s">
        <v>542</v>
      </c>
      <c r="G1239" s="35" t="s">
        <v>543</v>
      </c>
      <c r="H1239" s="51">
        <v>3950</v>
      </c>
      <c r="I1239" s="52">
        <v>1660</v>
      </c>
      <c r="J1239" s="120">
        <v>400</v>
      </c>
      <c r="K1239" s="119">
        <v>0</v>
      </c>
      <c r="L1239" s="120">
        <v>10150</v>
      </c>
      <c r="M1239" s="119">
        <f>I1239+I1240+I1241+K1239</f>
        <v>7677</v>
      </c>
    </row>
    <row r="1240" spans="1:13">
      <c r="A1240" s="122"/>
      <c r="B1240" s="122"/>
      <c r="C1240" s="122"/>
      <c r="D1240" s="131"/>
      <c r="E1240" s="36" t="s">
        <v>546</v>
      </c>
      <c r="F1240" s="36" t="s">
        <v>547</v>
      </c>
      <c r="G1240" s="35" t="s">
        <v>548</v>
      </c>
      <c r="H1240" s="51">
        <v>4000</v>
      </c>
      <c r="I1240" s="52">
        <v>1771</v>
      </c>
      <c r="J1240" s="120"/>
      <c r="K1240" s="119"/>
      <c r="L1240" s="120"/>
      <c r="M1240" s="119"/>
    </row>
    <row r="1241" spans="1:13">
      <c r="A1241" s="122"/>
      <c r="B1241" s="122"/>
      <c r="C1241" s="122"/>
      <c r="D1241" s="131"/>
      <c r="E1241" s="36" t="s">
        <v>533</v>
      </c>
      <c r="F1241" s="36" t="s">
        <v>534</v>
      </c>
      <c r="G1241" s="35" t="s">
        <v>535</v>
      </c>
      <c r="H1241" s="51">
        <v>4246</v>
      </c>
      <c r="I1241" s="52">
        <v>4246</v>
      </c>
      <c r="J1241" s="120"/>
      <c r="K1241" s="119"/>
      <c r="L1241" s="120"/>
      <c r="M1241" s="119"/>
    </row>
    <row r="1242" spans="1:13">
      <c r="A1242" s="148">
        <v>1</v>
      </c>
      <c r="B1242" s="148" t="s">
        <v>401</v>
      </c>
      <c r="C1242" s="148" t="s">
        <v>621</v>
      </c>
      <c r="D1242" s="148" t="s">
        <v>622</v>
      </c>
      <c r="E1242" s="32" t="s">
        <v>623</v>
      </c>
      <c r="F1242" s="32" t="s">
        <v>624</v>
      </c>
      <c r="G1242" s="32">
        <v>160187</v>
      </c>
      <c r="H1242" s="65">
        <v>4920</v>
      </c>
      <c r="I1242" s="32">
        <v>2600</v>
      </c>
      <c r="J1242" s="145">
        <v>400</v>
      </c>
      <c r="K1242" s="142">
        <v>0</v>
      </c>
      <c r="L1242" s="145">
        <v>10200</v>
      </c>
      <c r="M1242" s="142">
        <f>I1242+I1243+I1244+I1245+I1246*2+K1242</f>
        <v>8100</v>
      </c>
    </row>
    <row r="1243" spans="1:13">
      <c r="A1243" s="149"/>
      <c r="B1243" s="149"/>
      <c r="C1243" s="149"/>
      <c r="D1243" s="149"/>
      <c r="E1243" s="32" t="s">
        <v>625</v>
      </c>
      <c r="F1243" s="32" t="s">
        <v>626</v>
      </c>
      <c r="G1243" s="32">
        <v>136941</v>
      </c>
      <c r="H1243" s="65">
        <v>4000</v>
      </c>
      <c r="I1243" s="32">
        <v>2220</v>
      </c>
      <c r="J1243" s="146"/>
      <c r="K1243" s="143"/>
      <c r="L1243" s="146"/>
      <c r="M1243" s="143"/>
    </row>
    <row r="1244" spans="1:13">
      <c r="A1244" s="149"/>
      <c r="B1244" s="149"/>
      <c r="C1244" s="149"/>
      <c r="D1244" s="149"/>
      <c r="E1244" s="32" t="s">
        <v>627</v>
      </c>
      <c r="F1244" s="32" t="s">
        <v>628</v>
      </c>
      <c r="G1244" s="32">
        <v>81132</v>
      </c>
      <c r="H1244" s="65">
        <v>4870</v>
      </c>
      <c r="I1244" s="32">
        <v>1900</v>
      </c>
      <c r="J1244" s="146"/>
      <c r="K1244" s="143"/>
      <c r="L1244" s="146"/>
      <c r="M1244" s="143"/>
    </row>
    <row r="1245" spans="1:13">
      <c r="A1245" s="149"/>
      <c r="B1245" s="149"/>
      <c r="C1245" s="149"/>
      <c r="D1245" s="149"/>
      <c r="E1245" s="32" t="s">
        <v>629</v>
      </c>
      <c r="F1245" s="32" t="s">
        <v>630</v>
      </c>
      <c r="G1245" s="32">
        <v>260923</v>
      </c>
      <c r="H1245" s="65">
        <v>4700</v>
      </c>
      <c r="I1245" s="32">
        <v>480</v>
      </c>
      <c r="J1245" s="146"/>
      <c r="K1245" s="143"/>
      <c r="L1245" s="146"/>
      <c r="M1245" s="143"/>
    </row>
    <row r="1246" spans="1:13">
      <c r="A1246" s="149"/>
      <c r="B1246" s="149"/>
      <c r="C1246" s="149"/>
      <c r="D1246" s="149"/>
      <c r="E1246" s="32" t="s">
        <v>631</v>
      </c>
      <c r="F1246" s="32" t="s">
        <v>628</v>
      </c>
      <c r="G1246" s="32">
        <v>81122</v>
      </c>
      <c r="H1246" s="145">
        <v>450</v>
      </c>
      <c r="I1246" s="142">
        <v>450</v>
      </c>
      <c r="J1246" s="146"/>
      <c r="K1246" s="143"/>
      <c r="L1246" s="146"/>
      <c r="M1246" s="143"/>
    </row>
    <row r="1247" spans="1:13">
      <c r="A1247" s="150"/>
      <c r="B1247" s="150"/>
      <c r="C1247" s="150"/>
      <c r="D1247" s="150"/>
      <c r="E1247" s="32" t="s">
        <v>632</v>
      </c>
      <c r="F1247" s="32" t="s">
        <v>624</v>
      </c>
      <c r="G1247" s="32">
        <v>86878</v>
      </c>
      <c r="H1247" s="147"/>
      <c r="I1247" s="144"/>
      <c r="J1247" s="147"/>
      <c r="K1247" s="144"/>
      <c r="L1247" s="147"/>
      <c r="M1247" s="144"/>
    </row>
    <row r="1248" spans="1:13">
      <c r="A1248" s="148">
        <v>2</v>
      </c>
      <c r="B1248" s="148" t="s">
        <v>401</v>
      </c>
      <c r="C1248" s="148" t="s">
        <v>621</v>
      </c>
      <c r="D1248" s="148" t="s">
        <v>633</v>
      </c>
      <c r="E1248" s="32" t="s">
        <v>623</v>
      </c>
      <c r="F1248" s="32" t="s">
        <v>624</v>
      </c>
      <c r="G1248" s="32">
        <v>160187</v>
      </c>
      <c r="H1248" s="65">
        <v>4920</v>
      </c>
      <c r="I1248" s="32">
        <v>2600</v>
      </c>
      <c r="J1248" s="145">
        <v>400</v>
      </c>
      <c r="K1248" s="142">
        <v>0</v>
      </c>
      <c r="L1248" s="145">
        <v>10200</v>
      </c>
      <c r="M1248" s="142">
        <f>I1248+I1249+I1250+I1251+I1252*2+K1248</f>
        <v>10200</v>
      </c>
    </row>
    <row r="1249" spans="1:13">
      <c r="A1249" s="149"/>
      <c r="B1249" s="149"/>
      <c r="C1249" s="149"/>
      <c r="D1249" s="149"/>
      <c r="E1249" s="32" t="s">
        <v>625</v>
      </c>
      <c r="F1249" s="32" t="s">
        <v>626</v>
      </c>
      <c r="G1249" s="32">
        <v>136941</v>
      </c>
      <c r="H1249" s="65">
        <v>4000</v>
      </c>
      <c r="I1249" s="32">
        <v>2220</v>
      </c>
      <c r="J1249" s="146"/>
      <c r="K1249" s="143"/>
      <c r="L1249" s="146"/>
      <c r="M1249" s="143"/>
    </row>
    <row r="1250" spans="1:13">
      <c r="A1250" s="149"/>
      <c r="B1250" s="149"/>
      <c r="C1250" s="149"/>
      <c r="D1250" s="149"/>
      <c r="E1250" s="32" t="s">
        <v>627</v>
      </c>
      <c r="F1250" s="32" t="s">
        <v>628</v>
      </c>
      <c r="G1250" s="32">
        <v>81132</v>
      </c>
      <c r="H1250" s="65">
        <v>4870</v>
      </c>
      <c r="I1250" s="32">
        <v>1900</v>
      </c>
      <c r="J1250" s="146"/>
      <c r="K1250" s="143"/>
      <c r="L1250" s="146"/>
      <c r="M1250" s="143"/>
    </row>
    <row r="1251" spans="1:13">
      <c r="A1251" s="149"/>
      <c r="B1251" s="149"/>
      <c r="C1251" s="149"/>
      <c r="D1251" s="149"/>
      <c r="E1251" s="32" t="s">
        <v>634</v>
      </c>
      <c r="F1251" s="32" t="s">
        <v>628</v>
      </c>
      <c r="G1251" s="32">
        <v>81128</v>
      </c>
      <c r="H1251" s="65">
        <v>4700</v>
      </c>
      <c r="I1251" s="32">
        <v>2580</v>
      </c>
      <c r="J1251" s="146"/>
      <c r="K1251" s="143"/>
      <c r="L1251" s="146"/>
      <c r="M1251" s="143"/>
    </row>
    <row r="1252" spans="1:13">
      <c r="A1252" s="149"/>
      <c r="B1252" s="149"/>
      <c r="C1252" s="149"/>
      <c r="D1252" s="149"/>
      <c r="E1252" s="32" t="s">
        <v>631</v>
      </c>
      <c r="F1252" s="32" t="s">
        <v>628</v>
      </c>
      <c r="G1252" s="32">
        <v>81122</v>
      </c>
      <c r="H1252" s="145">
        <v>450</v>
      </c>
      <c r="I1252" s="142">
        <v>450</v>
      </c>
      <c r="J1252" s="146"/>
      <c r="K1252" s="143"/>
      <c r="L1252" s="146"/>
      <c r="M1252" s="143"/>
    </row>
    <row r="1253" spans="1:13">
      <c r="A1253" s="150"/>
      <c r="B1253" s="150"/>
      <c r="C1253" s="150"/>
      <c r="D1253" s="150"/>
      <c r="E1253" s="32" t="s">
        <v>632</v>
      </c>
      <c r="F1253" s="32" t="s">
        <v>624</v>
      </c>
      <c r="G1253" s="32">
        <v>86878</v>
      </c>
      <c r="H1253" s="147"/>
      <c r="I1253" s="144"/>
      <c r="J1253" s="147"/>
      <c r="K1253" s="144"/>
      <c r="L1253" s="147"/>
      <c r="M1253" s="144"/>
    </row>
    <row r="1254" spans="1:13">
      <c r="A1254" s="148">
        <v>3</v>
      </c>
      <c r="B1254" s="148" t="s">
        <v>401</v>
      </c>
      <c r="C1254" s="148" t="s">
        <v>621</v>
      </c>
      <c r="D1254" s="148" t="s">
        <v>635</v>
      </c>
      <c r="E1254" s="32" t="s">
        <v>623</v>
      </c>
      <c r="F1254" s="32" t="s">
        <v>624</v>
      </c>
      <c r="G1254" s="32">
        <v>160187</v>
      </c>
      <c r="H1254" s="65">
        <v>4920</v>
      </c>
      <c r="I1254" s="32">
        <v>2600</v>
      </c>
      <c r="J1254" s="145">
        <v>400</v>
      </c>
      <c r="K1254" s="142">
        <v>0</v>
      </c>
      <c r="L1254" s="145">
        <v>10200</v>
      </c>
      <c r="M1254" s="142">
        <f>I1254+I1255+I1256+I1257+I1258*2+K1254</f>
        <v>10136</v>
      </c>
    </row>
    <row r="1255" spans="1:13">
      <c r="A1255" s="149"/>
      <c r="B1255" s="149"/>
      <c r="C1255" s="149"/>
      <c r="D1255" s="149"/>
      <c r="E1255" s="32" t="s">
        <v>625</v>
      </c>
      <c r="F1255" s="32" t="s">
        <v>626</v>
      </c>
      <c r="G1255" s="32">
        <v>136941</v>
      </c>
      <c r="H1255" s="65">
        <v>4000</v>
      </c>
      <c r="I1255" s="32">
        <v>2220</v>
      </c>
      <c r="J1255" s="146"/>
      <c r="K1255" s="143"/>
      <c r="L1255" s="146"/>
      <c r="M1255" s="143"/>
    </row>
    <row r="1256" spans="1:13">
      <c r="A1256" s="149"/>
      <c r="B1256" s="149"/>
      <c r="C1256" s="149"/>
      <c r="D1256" s="149"/>
      <c r="E1256" s="32" t="s">
        <v>636</v>
      </c>
      <c r="F1256" s="32" t="s">
        <v>624</v>
      </c>
      <c r="G1256" s="32">
        <v>86751</v>
      </c>
      <c r="H1256" s="65">
        <v>4870</v>
      </c>
      <c r="I1256" s="32">
        <v>3656</v>
      </c>
      <c r="J1256" s="146"/>
      <c r="K1256" s="143"/>
      <c r="L1256" s="146"/>
      <c r="M1256" s="143"/>
    </row>
    <row r="1257" spans="1:13">
      <c r="A1257" s="149"/>
      <c r="B1257" s="149"/>
      <c r="C1257" s="149"/>
      <c r="D1257" s="149"/>
      <c r="E1257" s="32" t="s">
        <v>637</v>
      </c>
      <c r="F1257" s="32" t="s">
        <v>630</v>
      </c>
      <c r="G1257" s="32">
        <v>137257</v>
      </c>
      <c r="H1257" s="65">
        <v>4700</v>
      </c>
      <c r="I1257" s="32">
        <v>760</v>
      </c>
      <c r="J1257" s="146"/>
      <c r="K1257" s="143"/>
      <c r="L1257" s="146"/>
      <c r="M1257" s="143"/>
    </row>
    <row r="1258" spans="1:13">
      <c r="A1258" s="149"/>
      <c r="B1258" s="149"/>
      <c r="C1258" s="149"/>
      <c r="D1258" s="149"/>
      <c r="E1258" s="32" t="s">
        <v>631</v>
      </c>
      <c r="F1258" s="32" t="s">
        <v>628</v>
      </c>
      <c r="G1258" s="32">
        <v>81122</v>
      </c>
      <c r="H1258" s="145">
        <v>450</v>
      </c>
      <c r="I1258" s="142">
        <v>450</v>
      </c>
      <c r="J1258" s="146"/>
      <c r="K1258" s="143"/>
      <c r="L1258" s="146"/>
      <c r="M1258" s="143"/>
    </row>
    <row r="1259" spans="1:13">
      <c r="A1259" s="150"/>
      <c r="B1259" s="150"/>
      <c r="C1259" s="150"/>
      <c r="D1259" s="150"/>
      <c r="E1259" s="32" t="s">
        <v>632</v>
      </c>
      <c r="F1259" s="32" t="s">
        <v>624</v>
      </c>
      <c r="G1259" s="32">
        <v>86878</v>
      </c>
      <c r="H1259" s="147"/>
      <c r="I1259" s="144"/>
      <c r="J1259" s="147"/>
      <c r="K1259" s="144"/>
      <c r="L1259" s="147"/>
      <c r="M1259" s="144"/>
    </row>
    <row r="1260" spans="1:13">
      <c r="A1260" s="148">
        <v>4</v>
      </c>
      <c r="B1260" s="148" t="s">
        <v>401</v>
      </c>
      <c r="C1260" s="148" t="s">
        <v>621</v>
      </c>
      <c r="D1260" s="148" t="s">
        <v>638</v>
      </c>
      <c r="E1260" s="32" t="s">
        <v>623</v>
      </c>
      <c r="F1260" s="32" t="s">
        <v>624</v>
      </c>
      <c r="G1260" s="32">
        <v>160187</v>
      </c>
      <c r="H1260" s="65">
        <v>4920</v>
      </c>
      <c r="I1260" s="32">
        <v>2600</v>
      </c>
      <c r="J1260" s="145">
        <v>400</v>
      </c>
      <c r="K1260" s="142">
        <v>0</v>
      </c>
      <c r="L1260" s="145">
        <v>10200</v>
      </c>
      <c r="M1260" s="142">
        <f>I1260+I1261+I1262+I1263+I1264*2+K1260</f>
        <v>9856</v>
      </c>
    </row>
    <row r="1261" spans="1:13">
      <c r="A1261" s="149"/>
      <c r="B1261" s="149" t="s">
        <v>401</v>
      </c>
      <c r="C1261" s="149"/>
      <c r="D1261" s="149"/>
      <c r="E1261" s="32" t="s">
        <v>625</v>
      </c>
      <c r="F1261" s="32" t="s">
        <v>626</v>
      </c>
      <c r="G1261" s="32">
        <v>136941</v>
      </c>
      <c r="H1261" s="65">
        <v>4000</v>
      </c>
      <c r="I1261" s="32">
        <v>2220</v>
      </c>
      <c r="J1261" s="146"/>
      <c r="K1261" s="143"/>
      <c r="L1261" s="146">
        <v>10200</v>
      </c>
      <c r="M1261" s="143"/>
    </row>
    <row r="1262" spans="1:13">
      <c r="A1262" s="149"/>
      <c r="B1262" s="149" t="s">
        <v>401</v>
      </c>
      <c r="C1262" s="149"/>
      <c r="D1262" s="149"/>
      <c r="E1262" s="32" t="s">
        <v>636</v>
      </c>
      <c r="F1262" s="32" t="s">
        <v>624</v>
      </c>
      <c r="G1262" s="32">
        <v>86751</v>
      </c>
      <c r="H1262" s="65">
        <v>4870</v>
      </c>
      <c r="I1262" s="32">
        <v>3656</v>
      </c>
      <c r="J1262" s="146"/>
      <c r="K1262" s="143"/>
      <c r="L1262" s="146">
        <v>10200</v>
      </c>
      <c r="M1262" s="143"/>
    </row>
    <row r="1263" spans="1:13">
      <c r="A1263" s="149"/>
      <c r="B1263" s="149" t="s">
        <v>401</v>
      </c>
      <c r="C1263" s="149"/>
      <c r="D1263" s="149"/>
      <c r="E1263" s="32" t="s">
        <v>629</v>
      </c>
      <c r="F1263" s="32" t="s">
        <v>630</v>
      </c>
      <c r="G1263" s="32">
        <v>260923</v>
      </c>
      <c r="H1263" s="65">
        <v>4700</v>
      </c>
      <c r="I1263" s="32">
        <v>480</v>
      </c>
      <c r="J1263" s="146"/>
      <c r="K1263" s="143"/>
      <c r="L1263" s="146">
        <v>10200</v>
      </c>
      <c r="M1263" s="143"/>
    </row>
    <row r="1264" spans="1:13">
      <c r="A1264" s="149"/>
      <c r="B1264" s="149" t="s">
        <v>401</v>
      </c>
      <c r="C1264" s="149"/>
      <c r="D1264" s="149"/>
      <c r="E1264" s="32" t="s">
        <v>631</v>
      </c>
      <c r="F1264" s="32" t="s">
        <v>628</v>
      </c>
      <c r="G1264" s="32">
        <v>81122</v>
      </c>
      <c r="H1264" s="145">
        <v>450</v>
      </c>
      <c r="I1264" s="142">
        <v>450</v>
      </c>
      <c r="J1264" s="146"/>
      <c r="K1264" s="143"/>
      <c r="L1264" s="146">
        <v>10200</v>
      </c>
      <c r="M1264" s="143"/>
    </row>
    <row r="1265" spans="1:13">
      <c r="A1265" s="150"/>
      <c r="B1265" s="150" t="s">
        <v>401</v>
      </c>
      <c r="C1265" s="150"/>
      <c r="D1265" s="150"/>
      <c r="E1265" s="32" t="s">
        <v>632</v>
      </c>
      <c r="F1265" s="32" t="s">
        <v>624</v>
      </c>
      <c r="G1265" s="32">
        <v>86878</v>
      </c>
      <c r="H1265" s="147"/>
      <c r="I1265" s="144"/>
      <c r="J1265" s="147"/>
      <c r="K1265" s="144"/>
      <c r="L1265" s="147">
        <v>10200</v>
      </c>
      <c r="M1265" s="144"/>
    </row>
    <row r="1266" spans="1:13">
      <c r="A1266" s="148">
        <v>5</v>
      </c>
      <c r="B1266" s="148" t="s">
        <v>401</v>
      </c>
      <c r="C1266" s="148" t="s">
        <v>621</v>
      </c>
      <c r="D1266" s="148" t="s">
        <v>639</v>
      </c>
      <c r="E1266" s="32" t="s">
        <v>623</v>
      </c>
      <c r="F1266" s="32" t="s">
        <v>624</v>
      </c>
      <c r="G1266" s="32">
        <v>160187</v>
      </c>
      <c r="H1266" s="65">
        <v>4920</v>
      </c>
      <c r="I1266" s="32">
        <v>2600</v>
      </c>
      <c r="J1266" s="145">
        <v>400</v>
      </c>
      <c r="K1266" s="142">
        <v>0</v>
      </c>
      <c r="L1266" s="145">
        <v>10200</v>
      </c>
      <c r="M1266" s="142">
        <f>I1266+I1267+I1268+K1266</f>
        <v>9066</v>
      </c>
    </row>
    <row r="1267" spans="1:13">
      <c r="A1267" s="149"/>
      <c r="B1267" s="149"/>
      <c r="C1267" s="149"/>
      <c r="D1267" s="149" t="s">
        <v>639</v>
      </c>
      <c r="E1267" s="32" t="s">
        <v>625</v>
      </c>
      <c r="F1267" s="32" t="s">
        <v>626</v>
      </c>
      <c r="G1267" s="32">
        <v>136941</v>
      </c>
      <c r="H1267" s="65">
        <v>4000</v>
      </c>
      <c r="I1267" s="32">
        <v>2220</v>
      </c>
      <c r="J1267" s="146"/>
      <c r="K1267" s="143"/>
      <c r="L1267" s="146"/>
      <c r="M1267" s="143"/>
    </row>
    <row r="1268" spans="1:13">
      <c r="A1268" s="150"/>
      <c r="B1268" s="150"/>
      <c r="C1268" s="150"/>
      <c r="D1268" s="150" t="s">
        <v>639</v>
      </c>
      <c r="E1268" s="32" t="s">
        <v>640</v>
      </c>
      <c r="F1268" s="32" t="s">
        <v>624</v>
      </c>
      <c r="G1268" s="32">
        <v>86741</v>
      </c>
      <c r="H1268" s="65">
        <v>4246</v>
      </c>
      <c r="I1268" s="32">
        <v>4246</v>
      </c>
      <c r="J1268" s="147"/>
      <c r="K1268" s="144"/>
      <c r="L1268" s="147"/>
      <c r="M1268" s="144"/>
    </row>
    <row r="1269" spans="1:13">
      <c r="A1269" s="148">
        <v>6</v>
      </c>
      <c r="B1269" s="148" t="s">
        <v>401</v>
      </c>
      <c r="C1269" s="148" t="s">
        <v>621</v>
      </c>
      <c r="D1269" s="148" t="s">
        <v>641</v>
      </c>
      <c r="E1269" s="32" t="s">
        <v>642</v>
      </c>
      <c r="F1269" s="32" t="s">
        <v>628</v>
      </c>
      <c r="G1269" s="32">
        <v>136033</v>
      </c>
      <c r="H1269" s="65">
        <v>4920</v>
      </c>
      <c r="I1269" s="32">
        <v>2600</v>
      </c>
      <c r="J1269" s="145">
        <v>400</v>
      </c>
      <c r="K1269" s="142">
        <v>0</v>
      </c>
      <c r="L1269" s="145">
        <v>10200</v>
      </c>
      <c r="M1269" s="142">
        <f>I1269+I1270+I1271+I1272+I1273*2+K1269</f>
        <v>8100</v>
      </c>
    </row>
    <row r="1270" spans="1:13">
      <c r="A1270" s="149"/>
      <c r="B1270" s="149" t="s">
        <v>401</v>
      </c>
      <c r="C1270" s="149" t="s">
        <v>621</v>
      </c>
      <c r="D1270" s="149"/>
      <c r="E1270" s="32" t="s">
        <v>625</v>
      </c>
      <c r="F1270" s="32" t="s">
        <v>626</v>
      </c>
      <c r="G1270" s="32">
        <v>136941</v>
      </c>
      <c r="H1270" s="65">
        <v>4000</v>
      </c>
      <c r="I1270" s="32">
        <v>2220</v>
      </c>
      <c r="J1270" s="146"/>
      <c r="K1270" s="143"/>
      <c r="L1270" s="146"/>
      <c r="M1270" s="143"/>
    </row>
    <row r="1271" spans="1:13">
      <c r="A1271" s="149"/>
      <c r="B1271" s="149" t="s">
        <v>401</v>
      </c>
      <c r="C1271" s="149" t="s">
        <v>621</v>
      </c>
      <c r="D1271" s="149"/>
      <c r="E1271" s="32" t="s">
        <v>627</v>
      </c>
      <c r="F1271" s="32" t="s">
        <v>628</v>
      </c>
      <c r="G1271" s="32">
        <v>81132</v>
      </c>
      <c r="H1271" s="65">
        <v>4870</v>
      </c>
      <c r="I1271" s="32">
        <v>1900</v>
      </c>
      <c r="J1271" s="146"/>
      <c r="K1271" s="143"/>
      <c r="L1271" s="146"/>
      <c r="M1271" s="143"/>
    </row>
    <row r="1272" spans="1:13">
      <c r="A1272" s="149"/>
      <c r="B1272" s="149" t="s">
        <v>401</v>
      </c>
      <c r="C1272" s="149" t="s">
        <v>621</v>
      </c>
      <c r="D1272" s="149"/>
      <c r="E1272" s="32" t="s">
        <v>629</v>
      </c>
      <c r="F1272" s="32" t="s">
        <v>630</v>
      </c>
      <c r="G1272" s="32">
        <v>260923</v>
      </c>
      <c r="H1272" s="65">
        <v>4700</v>
      </c>
      <c r="I1272" s="32">
        <v>480</v>
      </c>
      <c r="J1272" s="146"/>
      <c r="K1272" s="143"/>
      <c r="L1272" s="146"/>
      <c r="M1272" s="143"/>
    </row>
    <row r="1273" spans="1:13">
      <c r="A1273" s="149"/>
      <c r="B1273" s="149" t="s">
        <v>401</v>
      </c>
      <c r="C1273" s="149" t="s">
        <v>621</v>
      </c>
      <c r="D1273" s="149"/>
      <c r="E1273" s="32" t="s">
        <v>631</v>
      </c>
      <c r="F1273" s="32" t="s">
        <v>628</v>
      </c>
      <c r="G1273" s="32">
        <v>81122</v>
      </c>
      <c r="H1273" s="145">
        <v>450</v>
      </c>
      <c r="I1273" s="142">
        <v>450</v>
      </c>
      <c r="J1273" s="146"/>
      <c r="K1273" s="143"/>
      <c r="L1273" s="146"/>
      <c r="M1273" s="143"/>
    </row>
    <row r="1274" spans="1:13">
      <c r="A1274" s="150"/>
      <c r="B1274" s="150" t="s">
        <v>401</v>
      </c>
      <c r="C1274" s="150" t="s">
        <v>621</v>
      </c>
      <c r="D1274" s="150"/>
      <c r="E1274" s="32" t="s">
        <v>632</v>
      </c>
      <c r="F1274" s="32" t="s">
        <v>624</v>
      </c>
      <c r="G1274" s="32">
        <v>86878</v>
      </c>
      <c r="H1274" s="147"/>
      <c r="I1274" s="144"/>
      <c r="J1274" s="147"/>
      <c r="K1274" s="144"/>
      <c r="L1274" s="147"/>
      <c r="M1274" s="144"/>
    </row>
    <row r="1275" spans="1:13">
      <c r="A1275" s="148">
        <v>7</v>
      </c>
      <c r="B1275" s="148" t="s">
        <v>401</v>
      </c>
      <c r="C1275" s="148" t="s">
        <v>621</v>
      </c>
      <c r="D1275" s="148" t="s">
        <v>643</v>
      </c>
      <c r="E1275" s="32" t="s">
        <v>642</v>
      </c>
      <c r="F1275" s="32" t="s">
        <v>628</v>
      </c>
      <c r="G1275" s="32">
        <v>136033</v>
      </c>
      <c r="H1275" s="65">
        <v>4920</v>
      </c>
      <c r="I1275" s="32">
        <v>2600</v>
      </c>
      <c r="J1275" s="145">
        <v>400</v>
      </c>
      <c r="K1275" s="142">
        <v>0</v>
      </c>
      <c r="L1275" s="145">
        <v>10200</v>
      </c>
      <c r="M1275" s="142">
        <f>I1275+I1276+I1277+I1278+I1279*2+K1275</f>
        <v>10200</v>
      </c>
    </row>
    <row r="1276" spans="1:13">
      <c r="A1276" s="149"/>
      <c r="B1276" s="149" t="s">
        <v>401</v>
      </c>
      <c r="C1276" s="149"/>
      <c r="D1276" s="149"/>
      <c r="E1276" s="32" t="s">
        <v>625</v>
      </c>
      <c r="F1276" s="32" t="s">
        <v>626</v>
      </c>
      <c r="G1276" s="32">
        <v>136941</v>
      </c>
      <c r="H1276" s="65">
        <v>4000</v>
      </c>
      <c r="I1276" s="32">
        <v>2220</v>
      </c>
      <c r="J1276" s="146"/>
      <c r="K1276" s="143">
        <v>0</v>
      </c>
      <c r="L1276" s="146"/>
      <c r="M1276" s="143"/>
    </row>
    <row r="1277" spans="1:13">
      <c r="A1277" s="149"/>
      <c r="B1277" s="149" t="s">
        <v>401</v>
      </c>
      <c r="C1277" s="149"/>
      <c r="D1277" s="149"/>
      <c r="E1277" s="32" t="s">
        <v>627</v>
      </c>
      <c r="F1277" s="32" t="s">
        <v>628</v>
      </c>
      <c r="G1277" s="32">
        <v>81132</v>
      </c>
      <c r="H1277" s="65">
        <v>4870</v>
      </c>
      <c r="I1277" s="32">
        <v>1900</v>
      </c>
      <c r="J1277" s="146"/>
      <c r="K1277" s="143">
        <v>0</v>
      </c>
      <c r="L1277" s="146"/>
      <c r="M1277" s="143"/>
    </row>
    <row r="1278" spans="1:13">
      <c r="A1278" s="149"/>
      <c r="B1278" s="149" t="s">
        <v>401</v>
      </c>
      <c r="C1278" s="149"/>
      <c r="D1278" s="149"/>
      <c r="E1278" s="32" t="s">
        <v>634</v>
      </c>
      <c r="F1278" s="32" t="s">
        <v>628</v>
      </c>
      <c r="G1278" s="32">
        <v>81128</v>
      </c>
      <c r="H1278" s="65">
        <v>4700</v>
      </c>
      <c r="I1278" s="32">
        <v>2580</v>
      </c>
      <c r="J1278" s="146"/>
      <c r="K1278" s="143">
        <v>0</v>
      </c>
      <c r="L1278" s="146"/>
      <c r="M1278" s="143"/>
    </row>
    <row r="1279" spans="1:13">
      <c r="A1279" s="149"/>
      <c r="B1279" s="149" t="s">
        <v>401</v>
      </c>
      <c r="C1279" s="149"/>
      <c r="D1279" s="149"/>
      <c r="E1279" s="32" t="s">
        <v>631</v>
      </c>
      <c r="F1279" s="32" t="s">
        <v>628</v>
      </c>
      <c r="G1279" s="32">
        <v>81122</v>
      </c>
      <c r="H1279" s="145">
        <v>450</v>
      </c>
      <c r="I1279" s="142">
        <v>450</v>
      </c>
      <c r="J1279" s="146"/>
      <c r="K1279" s="143">
        <v>0</v>
      </c>
      <c r="L1279" s="146"/>
      <c r="M1279" s="143"/>
    </row>
    <row r="1280" spans="1:13">
      <c r="A1280" s="150"/>
      <c r="B1280" s="150" t="s">
        <v>401</v>
      </c>
      <c r="C1280" s="150"/>
      <c r="D1280" s="150"/>
      <c r="E1280" s="32" t="s">
        <v>632</v>
      </c>
      <c r="F1280" s="32" t="s">
        <v>624</v>
      </c>
      <c r="G1280" s="32">
        <v>86878</v>
      </c>
      <c r="H1280" s="147"/>
      <c r="I1280" s="144"/>
      <c r="J1280" s="147"/>
      <c r="K1280" s="144">
        <v>0</v>
      </c>
      <c r="L1280" s="147"/>
      <c r="M1280" s="144"/>
    </row>
    <row r="1281" spans="1:13">
      <c r="A1281" s="148">
        <v>8</v>
      </c>
      <c r="B1281" s="148" t="s">
        <v>401</v>
      </c>
      <c r="C1281" s="148" t="s">
        <v>621</v>
      </c>
      <c r="D1281" s="148" t="s">
        <v>644</v>
      </c>
      <c r="E1281" s="32" t="s">
        <v>642</v>
      </c>
      <c r="F1281" s="32" t="s">
        <v>628</v>
      </c>
      <c r="G1281" s="32">
        <v>136033</v>
      </c>
      <c r="H1281" s="65">
        <v>4920</v>
      </c>
      <c r="I1281" s="32">
        <v>2600</v>
      </c>
      <c r="J1281" s="145">
        <v>400</v>
      </c>
      <c r="K1281" s="142">
        <v>0</v>
      </c>
      <c r="L1281" s="145">
        <v>10200</v>
      </c>
      <c r="M1281" s="142">
        <f>I1281+I1282+I1283+I1284+I1285*2+K1281</f>
        <v>10136</v>
      </c>
    </row>
    <row r="1282" spans="1:13">
      <c r="A1282" s="149"/>
      <c r="B1282" s="149" t="s">
        <v>401</v>
      </c>
      <c r="C1282" s="149" t="s">
        <v>621</v>
      </c>
      <c r="D1282" s="149"/>
      <c r="E1282" s="32" t="s">
        <v>625</v>
      </c>
      <c r="F1282" s="32" t="s">
        <v>626</v>
      </c>
      <c r="G1282" s="32">
        <v>136941</v>
      </c>
      <c r="H1282" s="65">
        <v>4000</v>
      </c>
      <c r="I1282" s="32">
        <v>2220</v>
      </c>
      <c r="J1282" s="146"/>
      <c r="K1282" s="143"/>
      <c r="L1282" s="146"/>
      <c r="M1282" s="143"/>
    </row>
    <row r="1283" spans="1:13">
      <c r="A1283" s="149"/>
      <c r="B1283" s="149" t="s">
        <v>401</v>
      </c>
      <c r="C1283" s="149" t="s">
        <v>621</v>
      </c>
      <c r="D1283" s="149"/>
      <c r="E1283" s="32" t="s">
        <v>636</v>
      </c>
      <c r="F1283" s="32" t="s">
        <v>624</v>
      </c>
      <c r="G1283" s="32">
        <v>86751</v>
      </c>
      <c r="H1283" s="65">
        <v>4870</v>
      </c>
      <c r="I1283" s="32">
        <v>3656</v>
      </c>
      <c r="J1283" s="146"/>
      <c r="K1283" s="143"/>
      <c r="L1283" s="146"/>
      <c r="M1283" s="143"/>
    </row>
    <row r="1284" spans="1:13">
      <c r="A1284" s="149"/>
      <c r="B1284" s="149" t="s">
        <v>401</v>
      </c>
      <c r="C1284" s="149" t="s">
        <v>621</v>
      </c>
      <c r="D1284" s="149"/>
      <c r="E1284" s="32" t="s">
        <v>637</v>
      </c>
      <c r="F1284" s="32" t="s">
        <v>630</v>
      </c>
      <c r="G1284" s="32">
        <v>137257</v>
      </c>
      <c r="H1284" s="65">
        <v>4700</v>
      </c>
      <c r="I1284" s="32">
        <v>760</v>
      </c>
      <c r="J1284" s="146"/>
      <c r="K1284" s="143"/>
      <c r="L1284" s="146"/>
      <c r="M1284" s="143"/>
    </row>
    <row r="1285" spans="1:13">
      <c r="A1285" s="149"/>
      <c r="B1285" s="149" t="s">
        <v>401</v>
      </c>
      <c r="C1285" s="149" t="s">
        <v>621</v>
      </c>
      <c r="D1285" s="149"/>
      <c r="E1285" s="32" t="s">
        <v>631</v>
      </c>
      <c r="F1285" s="32" t="s">
        <v>628</v>
      </c>
      <c r="G1285" s="32">
        <v>81122</v>
      </c>
      <c r="H1285" s="145">
        <v>450</v>
      </c>
      <c r="I1285" s="142">
        <v>450</v>
      </c>
      <c r="J1285" s="146"/>
      <c r="K1285" s="143"/>
      <c r="L1285" s="146"/>
      <c r="M1285" s="143"/>
    </row>
    <row r="1286" spans="1:13">
      <c r="A1286" s="150"/>
      <c r="B1286" s="150" t="s">
        <v>401</v>
      </c>
      <c r="C1286" s="150" t="s">
        <v>621</v>
      </c>
      <c r="D1286" s="150"/>
      <c r="E1286" s="32" t="s">
        <v>632</v>
      </c>
      <c r="F1286" s="32" t="s">
        <v>624</v>
      </c>
      <c r="G1286" s="32">
        <v>86878</v>
      </c>
      <c r="H1286" s="147"/>
      <c r="I1286" s="144"/>
      <c r="J1286" s="147"/>
      <c r="K1286" s="144"/>
      <c r="L1286" s="147"/>
      <c r="M1286" s="144"/>
    </row>
    <row r="1287" spans="1:13">
      <c r="A1287" s="148">
        <v>9</v>
      </c>
      <c r="B1287" s="148" t="s">
        <v>401</v>
      </c>
      <c r="C1287" s="148" t="s">
        <v>621</v>
      </c>
      <c r="D1287" s="148" t="s">
        <v>645</v>
      </c>
      <c r="E1287" s="32" t="s">
        <v>642</v>
      </c>
      <c r="F1287" s="32" t="s">
        <v>628</v>
      </c>
      <c r="G1287" s="32">
        <v>136033</v>
      </c>
      <c r="H1287" s="65">
        <v>4920</v>
      </c>
      <c r="I1287" s="32">
        <v>2600</v>
      </c>
      <c r="J1287" s="145">
        <v>400</v>
      </c>
      <c r="K1287" s="142">
        <v>0</v>
      </c>
      <c r="L1287" s="145">
        <v>10200</v>
      </c>
      <c r="M1287" s="142">
        <f>I1287+I1288+I1289+I1290+I1291*2+K1287</f>
        <v>9856</v>
      </c>
    </row>
    <row r="1288" spans="1:13">
      <c r="A1288" s="149"/>
      <c r="B1288" s="149"/>
      <c r="C1288" s="149"/>
      <c r="D1288" s="149"/>
      <c r="E1288" s="32" t="s">
        <v>625</v>
      </c>
      <c r="F1288" s="32" t="s">
        <v>626</v>
      </c>
      <c r="G1288" s="32">
        <v>136941</v>
      </c>
      <c r="H1288" s="65">
        <v>4000</v>
      </c>
      <c r="I1288" s="32">
        <v>2220</v>
      </c>
      <c r="J1288" s="146"/>
      <c r="K1288" s="143"/>
      <c r="L1288" s="146"/>
      <c r="M1288" s="143"/>
    </row>
    <row r="1289" spans="1:13">
      <c r="A1289" s="149"/>
      <c r="B1289" s="149"/>
      <c r="C1289" s="149"/>
      <c r="D1289" s="149"/>
      <c r="E1289" s="32" t="s">
        <v>636</v>
      </c>
      <c r="F1289" s="32" t="s">
        <v>624</v>
      </c>
      <c r="G1289" s="32">
        <v>86751</v>
      </c>
      <c r="H1289" s="65">
        <v>4870</v>
      </c>
      <c r="I1289" s="32">
        <v>3656</v>
      </c>
      <c r="J1289" s="146"/>
      <c r="K1289" s="143"/>
      <c r="L1289" s="146"/>
      <c r="M1289" s="143"/>
    </row>
    <row r="1290" spans="1:13">
      <c r="A1290" s="149"/>
      <c r="B1290" s="149"/>
      <c r="C1290" s="149"/>
      <c r="D1290" s="149"/>
      <c r="E1290" s="32" t="s">
        <v>629</v>
      </c>
      <c r="F1290" s="32" t="s">
        <v>630</v>
      </c>
      <c r="G1290" s="32">
        <v>260923</v>
      </c>
      <c r="H1290" s="65">
        <v>4700</v>
      </c>
      <c r="I1290" s="32">
        <v>480</v>
      </c>
      <c r="J1290" s="146"/>
      <c r="K1290" s="143"/>
      <c r="L1290" s="146"/>
      <c r="M1290" s="143"/>
    </row>
    <row r="1291" spans="1:13">
      <c r="A1291" s="149"/>
      <c r="B1291" s="149"/>
      <c r="C1291" s="149"/>
      <c r="D1291" s="149"/>
      <c r="E1291" s="32" t="s">
        <v>631</v>
      </c>
      <c r="F1291" s="32" t="s">
        <v>628</v>
      </c>
      <c r="G1291" s="32">
        <v>81122</v>
      </c>
      <c r="H1291" s="145">
        <v>450</v>
      </c>
      <c r="I1291" s="142">
        <v>450</v>
      </c>
      <c r="J1291" s="146"/>
      <c r="K1291" s="143"/>
      <c r="L1291" s="146"/>
      <c r="M1291" s="143"/>
    </row>
    <row r="1292" spans="1:13">
      <c r="A1292" s="150"/>
      <c r="B1292" s="150"/>
      <c r="C1292" s="150"/>
      <c r="D1292" s="150"/>
      <c r="E1292" s="32" t="s">
        <v>632</v>
      </c>
      <c r="F1292" s="32" t="s">
        <v>624</v>
      </c>
      <c r="G1292" s="32">
        <v>86878</v>
      </c>
      <c r="H1292" s="147"/>
      <c r="I1292" s="144"/>
      <c r="J1292" s="147"/>
      <c r="K1292" s="144"/>
      <c r="L1292" s="147"/>
      <c r="M1292" s="144"/>
    </row>
    <row r="1293" spans="1:13">
      <c r="A1293" s="148">
        <v>10</v>
      </c>
      <c r="B1293" s="148" t="s">
        <v>401</v>
      </c>
      <c r="C1293" s="148" t="s">
        <v>621</v>
      </c>
      <c r="D1293" s="148" t="s">
        <v>646</v>
      </c>
      <c r="E1293" s="32" t="s">
        <v>642</v>
      </c>
      <c r="F1293" s="32" t="s">
        <v>628</v>
      </c>
      <c r="G1293" s="32">
        <v>136033</v>
      </c>
      <c r="H1293" s="65">
        <v>4920</v>
      </c>
      <c r="I1293" s="32">
        <v>2600</v>
      </c>
      <c r="J1293" s="145">
        <v>400</v>
      </c>
      <c r="K1293" s="142">
        <v>0</v>
      </c>
      <c r="L1293" s="145">
        <v>10200</v>
      </c>
      <c r="M1293" s="142">
        <f>I1293+I1294+I1295+K1293</f>
        <v>9066</v>
      </c>
    </row>
    <row r="1294" spans="1:13">
      <c r="A1294" s="149"/>
      <c r="B1294" s="149"/>
      <c r="C1294" s="149"/>
      <c r="D1294" s="149"/>
      <c r="E1294" s="32" t="s">
        <v>625</v>
      </c>
      <c r="F1294" s="32" t="s">
        <v>626</v>
      </c>
      <c r="G1294" s="32">
        <v>136941</v>
      </c>
      <c r="H1294" s="65">
        <v>4000</v>
      </c>
      <c r="I1294" s="32">
        <v>2220</v>
      </c>
      <c r="J1294" s="146"/>
      <c r="K1294" s="143"/>
      <c r="L1294" s="146"/>
      <c r="M1294" s="143"/>
    </row>
    <row r="1295" spans="1:13">
      <c r="A1295" s="149"/>
      <c r="B1295" s="149"/>
      <c r="C1295" s="149"/>
      <c r="D1295" s="149"/>
      <c r="E1295" s="32" t="s">
        <v>640</v>
      </c>
      <c r="F1295" s="32" t="s">
        <v>624</v>
      </c>
      <c r="G1295" s="32">
        <v>86741</v>
      </c>
      <c r="H1295" s="65">
        <v>4246</v>
      </c>
      <c r="I1295" s="32">
        <v>4246</v>
      </c>
      <c r="J1295" s="147"/>
      <c r="K1295" s="144"/>
      <c r="L1295" s="147"/>
      <c r="M1295" s="144"/>
    </row>
    <row r="1296" spans="1:13">
      <c r="A1296" s="148">
        <v>11</v>
      </c>
      <c r="B1296" s="148" t="s">
        <v>401</v>
      </c>
      <c r="C1296" s="148" t="s">
        <v>621</v>
      </c>
      <c r="D1296" s="148" t="s">
        <v>647</v>
      </c>
      <c r="E1296" s="32" t="s">
        <v>648</v>
      </c>
      <c r="F1296" s="32" t="s">
        <v>628</v>
      </c>
      <c r="G1296" s="32">
        <v>81154</v>
      </c>
      <c r="H1296" s="65">
        <v>4920</v>
      </c>
      <c r="I1296" s="32">
        <v>2600</v>
      </c>
      <c r="J1296" s="145">
        <v>400</v>
      </c>
      <c r="K1296" s="142">
        <v>0</v>
      </c>
      <c r="L1296" s="145">
        <v>10200</v>
      </c>
      <c r="M1296" s="142">
        <f>I1296+I1297+I1298+I1299+I1300*2+K1296</f>
        <v>8100</v>
      </c>
    </row>
    <row r="1297" spans="1:13">
      <c r="A1297" s="149"/>
      <c r="B1297" s="149" t="s">
        <v>401</v>
      </c>
      <c r="C1297" s="149" t="s">
        <v>621</v>
      </c>
      <c r="D1297" s="149"/>
      <c r="E1297" s="32" t="s">
        <v>625</v>
      </c>
      <c r="F1297" s="32" t="s">
        <v>626</v>
      </c>
      <c r="G1297" s="32">
        <v>136941</v>
      </c>
      <c r="H1297" s="65">
        <v>4000</v>
      </c>
      <c r="I1297" s="32">
        <v>2220</v>
      </c>
      <c r="J1297" s="146"/>
      <c r="K1297" s="143"/>
      <c r="L1297" s="146"/>
      <c r="M1297" s="143"/>
    </row>
    <row r="1298" spans="1:13">
      <c r="A1298" s="149"/>
      <c r="B1298" s="149" t="s">
        <v>401</v>
      </c>
      <c r="C1298" s="149" t="s">
        <v>621</v>
      </c>
      <c r="D1298" s="149"/>
      <c r="E1298" s="32" t="s">
        <v>627</v>
      </c>
      <c r="F1298" s="32" t="s">
        <v>628</v>
      </c>
      <c r="G1298" s="32">
        <v>81132</v>
      </c>
      <c r="H1298" s="65">
        <v>4870</v>
      </c>
      <c r="I1298" s="32">
        <v>1900</v>
      </c>
      <c r="J1298" s="146"/>
      <c r="K1298" s="143"/>
      <c r="L1298" s="146"/>
      <c r="M1298" s="143"/>
    </row>
    <row r="1299" spans="1:13">
      <c r="A1299" s="149"/>
      <c r="B1299" s="149" t="s">
        <v>401</v>
      </c>
      <c r="C1299" s="149" t="s">
        <v>621</v>
      </c>
      <c r="D1299" s="149"/>
      <c r="E1299" s="32" t="s">
        <v>629</v>
      </c>
      <c r="F1299" s="32" t="s">
        <v>630</v>
      </c>
      <c r="G1299" s="32">
        <v>260923</v>
      </c>
      <c r="H1299" s="65">
        <v>4700</v>
      </c>
      <c r="I1299" s="32">
        <v>480</v>
      </c>
      <c r="J1299" s="146"/>
      <c r="K1299" s="143"/>
      <c r="L1299" s="146"/>
      <c r="M1299" s="143"/>
    </row>
    <row r="1300" spans="1:13">
      <c r="A1300" s="149"/>
      <c r="B1300" s="149" t="s">
        <v>401</v>
      </c>
      <c r="C1300" s="149" t="s">
        <v>621</v>
      </c>
      <c r="D1300" s="149"/>
      <c r="E1300" s="32" t="s">
        <v>631</v>
      </c>
      <c r="F1300" s="32" t="s">
        <v>628</v>
      </c>
      <c r="G1300" s="32">
        <v>81122</v>
      </c>
      <c r="H1300" s="145">
        <v>450</v>
      </c>
      <c r="I1300" s="142">
        <v>450</v>
      </c>
      <c r="J1300" s="146"/>
      <c r="K1300" s="143"/>
      <c r="L1300" s="146"/>
      <c r="M1300" s="143"/>
    </row>
    <row r="1301" spans="1:13">
      <c r="A1301" s="150"/>
      <c r="B1301" s="150" t="s">
        <v>401</v>
      </c>
      <c r="C1301" s="150" t="s">
        <v>621</v>
      </c>
      <c r="D1301" s="150"/>
      <c r="E1301" s="32" t="s">
        <v>632</v>
      </c>
      <c r="F1301" s="32" t="s">
        <v>624</v>
      </c>
      <c r="G1301" s="32">
        <v>86878</v>
      </c>
      <c r="H1301" s="147"/>
      <c r="I1301" s="144"/>
      <c r="J1301" s="147"/>
      <c r="K1301" s="144"/>
      <c r="L1301" s="147"/>
      <c r="M1301" s="144"/>
    </row>
    <row r="1302" spans="1:13">
      <c r="A1302" s="148">
        <v>12</v>
      </c>
      <c r="B1302" s="148" t="s">
        <v>401</v>
      </c>
      <c r="C1302" s="148" t="s">
        <v>621</v>
      </c>
      <c r="D1302" s="148" t="s">
        <v>649</v>
      </c>
      <c r="E1302" s="32" t="s">
        <v>648</v>
      </c>
      <c r="F1302" s="32" t="s">
        <v>628</v>
      </c>
      <c r="G1302" s="32">
        <v>81154</v>
      </c>
      <c r="H1302" s="65">
        <v>4920</v>
      </c>
      <c r="I1302" s="32">
        <v>2600</v>
      </c>
      <c r="J1302" s="145">
        <v>400</v>
      </c>
      <c r="K1302" s="142">
        <v>0</v>
      </c>
      <c r="L1302" s="145">
        <v>10200</v>
      </c>
      <c r="M1302" s="142">
        <f>I1302+I1303+I1304+I1305+I1306*2+K1302</f>
        <v>10200</v>
      </c>
    </row>
    <row r="1303" spans="1:13">
      <c r="A1303" s="149"/>
      <c r="B1303" s="149" t="s">
        <v>401</v>
      </c>
      <c r="C1303" s="149" t="s">
        <v>621</v>
      </c>
      <c r="D1303" s="149"/>
      <c r="E1303" s="32" t="s">
        <v>625</v>
      </c>
      <c r="F1303" s="32" t="s">
        <v>626</v>
      </c>
      <c r="G1303" s="32">
        <v>136941</v>
      </c>
      <c r="H1303" s="65">
        <v>4000</v>
      </c>
      <c r="I1303" s="32">
        <v>2220</v>
      </c>
      <c r="J1303" s="146"/>
      <c r="K1303" s="143"/>
      <c r="L1303" s="146">
        <v>10200</v>
      </c>
      <c r="M1303" s="143"/>
    </row>
    <row r="1304" spans="1:13">
      <c r="A1304" s="149"/>
      <c r="B1304" s="149" t="s">
        <v>401</v>
      </c>
      <c r="C1304" s="149" t="s">
        <v>621</v>
      </c>
      <c r="D1304" s="149"/>
      <c r="E1304" s="32" t="s">
        <v>627</v>
      </c>
      <c r="F1304" s="32" t="s">
        <v>628</v>
      </c>
      <c r="G1304" s="32">
        <v>81132</v>
      </c>
      <c r="H1304" s="65">
        <v>4870</v>
      </c>
      <c r="I1304" s="32">
        <v>1900</v>
      </c>
      <c r="J1304" s="146"/>
      <c r="K1304" s="143"/>
      <c r="L1304" s="146">
        <v>10200</v>
      </c>
      <c r="M1304" s="143"/>
    </row>
    <row r="1305" spans="1:13">
      <c r="A1305" s="149"/>
      <c r="B1305" s="149" t="s">
        <v>401</v>
      </c>
      <c r="C1305" s="149" t="s">
        <v>621</v>
      </c>
      <c r="D1305" s="149"/>
      <c r="E1305" s="32" t="s">
        <v>634</v>
      </c>
      <c r="F1305" s="32" t="s">
        <v>628</v>
      </c>
      <c r="G1305" s="32">
        <v>81128</v>
      </c>
      <c r="H1305" s="65">
        <v>4700</v>
      </c>
      <c r="I1305" s="32">
        <v>2580</v>
      </c>
      <c r="J1305" s="146"/>
      <c r="K1305" s="143"/>
      <c r="L1305" s="146">
        <v>10200</v>
      </c>
      <c r="M1305" s="143"/>
    </row>
    <row r="1306" spans="1:13">
      <c r="A1306" s="149"/>
      <c r="B1306" s="149" t="s">
        <v>401</v>
      </c>
      <c r="C1306" s="149" t="s">
        <v>621</v>
      </c>
      <c r="D1306" s="149"/>
      <c r="E1306" s="32" t="s">
        <v>631</v>
      </c>
      <c r="F1306" s="32" t="s">
        <v>628</v>
      </c>
      <c r="G1306" s="32">
        <v>81122</v>
      </c>
      <c r="H1306" s="145">
        <v>450</v>
      </c>
      <c r="I1306" s="142">
        <v>450</v>
      </c>
      <c r="J1306" s="146"/>
      <c r="K1306" s="143"/>
      <c r="L1306" s="146">
        <v>10200</v>
      </c>
      <c r="M1306" s="143"/>
    </row>
    <row r="1307" spans="1:13">
      <c r="A1307" s="150"/>
      <c r="B1307" s="150" t="s">
        <v>401</v>
      </c>
      <c r="C1307" s="150" t="s">
        <v>621</v>
      </c>
      <c r="D1307" s="150"/>
      <c r="E1307" s="32" t="s">
        <v>632</v>
      </c>
      <c r="F1307" s="32" t="s">
        <v>624</v>
      </c>
      <c r="G1307" s="32">
        <v>86878</v>
      </c>
      <c r="H1307" s="147"/>
      <c r="I1307" s="144"/>
      <c r="J1307" s="147"/>
      <c r="K1307" s="144"/>
      <c r="L1307" s="147">
        <v>10200</v>
      </c>
      <c r="M1307" s="144"/>
    </row>
    <row r="1308" spans="1:13">
      <c r="A1308" s="148">
        <v>13</v>
      </c>
      <c r="B1308" s="148" t="s">
        <v>401</v>
      </c>
      <c r="C1308" s="148" t="s">
        <v>621</v>
      </c>
      <c r="D1308" s="148" t="s">
        <v>650</v>
      </c>
      <c r="E1308" s="32" t="s">
        <v>648</v>
      </c>
      <c r="F1308" s="32" t="s">
        <v>628</v>
      </c>
      <c r="G1308" s="32">
        <v>81154</v>
      </c>
      <c r="H1308" s="65">
        <v>4920</v>
      </c>
      <c r="I1308" s="32">
        <v>2600</v>
      </c>
      <c r="J1308" s="145">
        <v>400</v>
      </c>
      <c r="K1308" s="142">
        <v>0</v>
      </c>
      <c r="L1308" s="145">
        <v>10200</v>
      </c>
      <c r="M1308" s="142">
        <f>I1308+I1309+I1310+I1311+I1312*2+K1308</f>
        <v>10136</v>
      </c>
    </row>
    <row r="1309" spans="1:13">
      <c r="A1309" s="149"/>
      <c r="B1309" s="149"/>
      <c r="C1309" s="149"/>
      <c r="D1309" s="149"/>
      <c r="E1309" s="32" t="s">
        <v>625</v>
      </c>
      <c r="F1309" s="32" t="s">
        <v>626</v>
      </c>
      <c r="G1309" s="32">
        <v>136941</v>
      </c>
      <c r="H1309" s="65">
        <v>4000</v>
      </c>
      <c r="I1309" s="32">
        <v>2220</v>
      </c>
      <c r="J1309" s="146"/>
      <c r="K1309" s="143">
        <v>0</v>
      </c>
      <c r="L1309" s="146">
        <v>10200</v>
      </c>
      <c r="M1309" s="143"/>
    </row>
    <row r="1310" spans="1:13">
      <c r="A1310" s="149"/>
      <c r="B1310" s="149"/>
      <c r="C1310" s="149"/>
      <c r="D1310" s="149"/>
      <c r="E1310" s="32" t="s">
        <v>636</v>
      </c>
      <c r="F1310" s="32" t="s">
        <v>624</v>
      </c>
      <c r="G1310" s="32">
        <v>86751</v>
      </c>
      <c r="H1310" s="65">
        <v>4870</v>
      </c>
      <c r="I1310" s="32">
        <v>3656</v>
      </c>
      <c r="J1310" s="146"/>
      <c r="K1310" s="143">
        <v>0</v>
      </c>
      <c r="L1310" s="146">
        <v>10200</v>
      </c>
      <c r="M1310" s="143"/>
    </row>
    <row r="1311" spans="1:13">
      <c r="A1311" s="149"/>
      <c r="B1311" s="149"/>
      <c r="C1311" s="149"/>
      <c r="D1311" s="149"/>
      <c r="E1311" s="32" t="s">
        <v>637</v>
      </c>
      <c r="F1311" s="32" t="s">
        <v>630</v>
      </c>
      <c r="G1311" s="32">
        <v>137257</v>
      </c>
      <c r="H1311" s="65">
        <v>4700</v>
      </c>
      <c r="I1311" s="32">
        <v>760</v>
      </c>
      <c r="J1311" s="146"/>
      <c r="K1311" s="143">
        <v>0</v>
      </c>
      <c r="L1311" s="146">
        <v>10200</v>
      </c>
      <c r="M1311" s="143"/>
    </row>
    <row r="1312" spans="1:13">
      <c r="A1312" s="149"/>
      <c r="B1312" s="149"/>
      <c r="C1312" s="149"/>
      <c r="D1312" s="149"/>
      <c r="E1312" s="32" t="s">
        <v>631</v>
      </c>
      <c r="F1312" s="32" t="s">
        <v>628</v>
      </c>
      <c r="G1312" s="32">
        <v>81122</v>
      </c>
      <c r="H1312" s="145">
        <v>450</v>
      </c>
      <c r="I1312" s="142">
        <v>450</v>
      </c>
      <c r="J1312" s="146"/>
      <c r="K1312" s="143">
        <v>0</v>
      </c>
      <c r="L1312" s="146">
        <v>10200</v>
      </c>
      <c r="M1312" s="143"/>
    </row>
    <row r="1313" spans="1:13">
      <c r="A1313" s="150"/>
      <c r="B1313" s="150"/>
      <c r="C1313" s="150"/>
      <c r="D1313" s="150"/>
      <c r="E1313" s="32" t="s">
        <v>632</v>
      </c>
      <c r="F1313" s="32" t="s">
        <v>624</v>
      </c>
      <c r="G1313" s="32">
        <v>86878</v>
      </c>
      <c r="H1313" s="147"/>
      <c r="I1313" s="144"/>
      <c r="J1313" s="147"/>
      <c r="K1313" s="144">
        <v>0</v>
      </c>
      <c r="L1313" s="147">
        <v>10200</v>
      </c>
      <c r="M1313" s="144"/>
    </row>
    <row r="1314" spans="1:13">
      <c r="A1314" s="148">
        <v>14</v>
      </c>
      <c r="B1314" s="148" t="s">
        <v>401</v>
      </c>
      <c r="C1314" s="148" t="s">
        <v>621</v>
      </c>
      <c r="D1314" s="148" t="s">
        <v>651</v>
      </c>
      <c r="E1314" s="32" t="s">
        <v>648</v>
      </c>
      <c r="F1314" s="32" t="s">
        <v>628</v>
      </c>
      <c r="G1314" s="32">
        <v>81154</v>
      </c>
      <c r="H1314" s="65">
        <v>4920</v>
      </c>
      <c r="I1314" s="32">
        <v>2600</v>
      </c>
      <c r="J1314" s="145">
        <v>400</v>
      </c>
      <c r="K1314" s="142">
        <v>0</v>
      </c>
      <c r="L1314" s="145">
        <v>10200</v>
      </c>
      <c r="M1314" s="142">
        <f>I1314+I1315+I1316+I1317+I1318*2+K1314</f>
        <v>9856</v>
      </c>
    </row>
    <row r="1315" spans="1:13">
      <c r="A1315" s="149"/>
      <c r="B1315" s="149"/>
      <c r="C1315" s="149"/>
      <c r="D1315" s="149"/>
      <c r="E1315" s="32" t="s">
        <v>625</v>
      </c>
      <c r="F1315" s="32" t="s">
        <v>626</v>
      </c>
      <c r="G1315" s="32">
        <v>136941</v>
      </c>
      <c r="H1315" s="65">
        <v>4000</v>
      </c>
      <c r="I1315" s="32">
        <v>2220</v>
      </c>
      <c r="J1315" s="146"/>
      <c r="K1315" s="143"/>
      <c r="L1315" s="146"/>
      <c r="M1315" s="143"/>
    </row>
    <row r="1316" spans="1:13">
      <c r="A1316" s="149"/>
      <c r="B1316" s="149"/>
      <c r="C1316" s="149"/>
      <c r="D1316" s="149"/>
      <c r="E1316" s="32" t="s">
        <v>636</v>
      </c>
      <c r="F1316" s="32" t="s">
        <v>624</v>
      </c>
      <c r="G1316" s="32">
        <v>86751</v>
      </c>
      <c r="H1316" s="65">
        <v>4870</v>
      </c>
      <c r="I1316" s="32">
        <v>3656</v>
      </c>
      <c r="J1316" s="146"/>
      <c r="K1316" s="143"/>
      <c r="L1316" s="146"/>
      <c r="M1316" s="143"/>
    </row>
    <row r="1317" spans="1:13">
      <c r="A1317" s="149"/>
      <c r="B1317" s="149"/>
      <c r="C1317" s="149"/>
      <c r="D1317" s="149"/>
      <c r="E1317" s="32" t="s">
        <v>629</v>
      </c>
      <c r="F1317" s="32" t="s">
        <v>630</v>
      </c>
      <c r="G1317" s="32">
        <v>260923</v>
      </c>
      <c r="H1317" s="65">
        <v>4700</v>
      </c>
      <c r="I1317" s="32">
        <v>480</v>
      </c>
      <c r="J1317" s="146"/>
      <c r="K1317" s="143"/>
      <c r="L1317" s="146"/>
      <c r="M1317" s="143"/>
    </row>
    <row r="1318" spans="1:13">
      <c r="A1318" s="149"/>
      <c r="B1318" s="149"/>
      <c r="C1318" s="149"/>
      <c r="D1318" s="149"/>
      <c r="E1318" s="32" t="s">
        <v>631</v>
      </c>
      <c r="F1318" s="32" t="s">
        <v>628</v>
      </c>
      <c r="G1318" s="32">
        <v>81122</v>
      </c>
      <c r="H1318" s="145">
        <v>450</v>
      </c>
      <c r="I1318" s="142">
        <v>450</v>
      </c>
      <c r="J1318" s="146"/>
      <c r="K1318" s="143"/>
      <c r="L1318" s="146"/>
      <c r="M1318" s="143"/>
    </row>
    <row r="1319" spans="1:13">
      <c r="A1319" s="150"/>
      <c r="B1319" s="150"/>
      <c r="C1319" s="150"/>
      <c r="D1319" s="150"/>
      <c r="E1319" s="32" t="s">
        <v>632</v>
      </c>
      <c r="F1319" s="32" t="s">
        <v>624</v>
      </c>
      <c r="G1319" s="32">
        <v>86878</v>
      </c>
      <c r="H1319" s="147"/>
      <c r="I1319" s="144"/>
      <c r="J1319" s="147"/>
      <c r="K1319" s="144"/>
      <c r="L1319" s="147"/>
      <c r="M1319" s="144"/>
    </row>
    <row r="1320" spans="1:13">
      <c r="A1320" s="148">
        <v>15</v>
      </c>
      <c r="B1320" s="148" t="s">
        <v>401</v>
      </c>
      <c r="C1320" s="148" t="s">
        <v>621</v>
      </c>
      <c r="D1320" s="148" t="s">
        <v>652</v>
      </c>
      <c r="E1320" s="32" t="s">
        <v>648</v>
      </c>
      <c r="F1320" s="32" t="s">
        <v>628</v>
      </c>
      <c r="G1320" s="32">
        <v>81154</v>
      </c>
      <c r="H1320" s="65">
        <v>4920</v>
      </c>
      <c r="I1320" s="32">
        <v>2600</v>
      </c>
      <c r="J1320" s="145">
        <v>400</v>
      </c>
      <c r="K1320" s="142">
        <v>0</v>
      </c>
      <c r="L1320" s="145">
        <v>10200</v>
      </c>
      <c r="M1320" s="142">
        <f>I1320+I1321+I1322+K1320</f>
        <v>9066</v>
      </c>
    </row>
    <row r="1321" spans="1:13">
      <c r="A1321" s="149"/>
      <c r="B1321" s="149"/>
      <c r="C1321" s="149"/>
      <c r="D1321" s="149"/>
      <c r="E1321" s="32" t="s">
        <v>625</v>
      </c>
      <c r="F1321" s="32" t="s">
        <v>626</v>
      </c>
      <c r="G1321" s="32">
        <v>136941</v>
      </c>
      <c r="H1321" s="65">
        <v>4000</v>
      </c>
      <c r="I1321" s="32">
        <v>2220</v>
      </c>
      <c r="J1321" s="146"/>
      <c r="K1321" s="143"/>
      <c r="L1321" s="146"/>
      <c r="M1321" s="143"/>
    </row>
    <row r="1322" spans="1:13">
      <c r="A1322" s="150"/>
      <c r="B1322" s="150"/>
      <c r="C1322" s="150"/>
      <c r="D1322" s="150"/>
      <c r="E1322" s="32" t="s">
        <v>640</v>
      </c>
      <c r="F1322" s="32" t="s">
        <v>624</v>
      </c>
      <c r="G1322" s="32">
        <v>86741</v>
      </c>
      <c r="H1322" s="65">
        <v>4246</v>
      </c>
      <c r="I1322" s="32">
        <v>4246</v>
      </c>
      <c r="J1322" s="147"/>
      <c r="K1322" s="144"/>
      <c r="L1322" s="147"/>
      <c r="M1322" s="144"/>
    </row>
    <row r="1323" spans="1:13">
      <c r="A1323" s="148">
        <v>16</v>
      </c>
      <c r="B1323" s="148" t="s">
        <v>401</v>
      </c>
      <c r="C1323" s="148" t="s">
        <v>621</v>
      </c>
      <c r="D1323" s="148" t="s">
        <v>653</v>
      </c>
      <c r="E1323" s="32" t="s">
        <v>654</v>
      </c>
      <c r="F1323" s="32" t="s">
        <v>628</v>
      </c>
      <c r="G1323" s="32">
        <v>81159</v>
      </c>
      <c r="H1323" s="65">
        <v>4920</v>
      </c>
      <c r="I1323" s="32">
        <v>2600</v>
      </c>
      <c r="J1323" s="145">
        <v>400</v>
      </c>
      <c r="K1323" s="142">
        <v>0</v>
      </c>
      <c r="L1323" s="145">
        <v>10200</v>
      </c>
      <c r="M1323" s="142">
        <f>I1323+I1324+I1325+I1326+I1327*2+K1323</f>
        <v>8100</v>
      </c>
    </row>
    <row r="1324" spans="1:13">
      <c r="A1324" s="149"/>
      <c r="B1324" s="149"/>
      <c r="C1324" s="149"/>
      <c r="D1324" s="149"/>
      <c r="E1324" s="32" t="s">
        <v>625</v>
      </c>
      <c r="F1324" s="32" t="s">
        <v>626</v>
      </c>
      <c r="G1324" s="32">
        <v>136941</v>
      </c>
      <c r="H1324" s="65">
        <v>4000</v>
      </c>
      <c r="I1324" s="32">
        <v>2220</v>
      </c>
      <c r="J1324" s="146"/>
      <c r="K1324" s="143"/>
      <c r="L1324" s="146">
        <v>10200</v>
      </c>
      <c r="M1324" s="143"/>
    </row>
    <row r="1325" spans="1:13">
      <c r="A1325" s="149"/>
      <c r="B1325" s="149"/>
      <c r="C1325" s="149"/>
      <c r="D1325" s="149"/>
      <c r="E1325" s="32" t="s">
        <v>627</v>
      </c>
      <c r="F1325" s="32" t="s">
        <v>628</v>
      </c>
      <c r="G1325" s="32">
        <v>81132</v>
      </c>
      <c r="H1325" s="65">
        <v>4870</v>
      </c>
      <c r="I1325" s="32">
        <v>1900</v>
      </c>
      <c r="J1325" s="146"/>
      <c r="K1325" s="143"/>
      <c r="L1325" s="146">
        <v>10200</v>
      </c>
      <c r="M1325" s="143"/>
    </row>
    <row r="1326" spans="1:13">
      <c r="A1326" s="149"/>
      <c r="B1326" s="149"/>
      <c r="C1326" s="149"/>
      <c r="D1326" s="149"/>
      <c r="E1326" s="32" t="s">
        <v>629</v>
      </c>
      <c r="F1326" s="32" t="s">
        <v>630</v>
      </c>
      <c r="G1326" s="32">
        <v>260923</v>
      </c>
      <c r="H1326" s="65">
        <v>4700</v>
      </c>
      <c r="I1326" s="32">
        <v>480</v>
      </c>
      <c r="J1326" s="146"/>
      <c r="K1326" s="143"/>
      <c r="L1326" s="146">
        <v>10200</v>
      </c>
      <c r="M1326" s="143"/>
    </row>
    <row r="1327" spans="1:13">
      <c r="A1327" s="149"/>
      <c r="B1327" s="149"/>
      <c r="C1327" s="149"/>
      <c r="D1327" s="149"/>
      <c r="E1327" s="32" t="s">
        <v>631</v>
      </c>
      <c r="F1327" s="32" t="s">
        <v>628</v>
      </c>
      <c r="G1327" s="32">
        <v>81122</v>
      </c>
      <c r="H1327" s="145">
        <v>450</v>
      </c>
      <c r="I1327" s="142">
        <v>450</v>
      </c>
      <c r="J1327" s="146"/>
      <c r="K1327" s="143"/>
      <c r="L1327" s="146">
        <v>10200</v>
      </c>
      <c r="M1327" s="143"/>
    </row>
    <row r="1328" spans="1:13">
      <c r="A1328" s="150"/>
      <c r="B1328" s="150"/>
      <c r="C1328" s="150"/>
      <c r="D1328" s="150"/>
      <c r="E1328" s="32" t="s">
        <v>632</v>
      </c>
      <c r="F1328" s="32" t="s">
        <v>624</v>
      </c>
      <c r="G1328" s="32">
        <v>86878</v>
      </c>
      <c r="H1328" s="147"/>
      <c r="I1328" s="144"/>
      <c r="J1328" s="147"/>
      <c r="K1328" s="144"/>
      <c r="L1328" s="147">
        <v>10200</v>
      </c>
      <c r="M1328" s="144"/>
    </row>
    <row r="1329" spans="1:13">
      <c r="A1329" s="148">
        <v>17</v>
      </c>
      <c r="B1329" s="148" t="s">
        <v>401</v>
      </c>
      <c r="C1329" s="148" t="s">
        <v>621</v>
      </c>
      <c r="D1329" s="148" t="s">
        <v>655</v>
      </c>
      <c r="E1329" s="32" t="s">
        <v>654</v>
      </c>
      <c r="F1329" s="32" t="s">
        <v>628</v>
      </c>
      <c r="G1329" s="32">
        <v>81159</v>
      </c>
      <c r="H1329" s="65">
        <v>4920</v>
      </c>
      <c r="I1329" s="32">
        <v>2600</v>
      </c>
      <c r="J1329" s="145">
        <v>400</v>
      </c>
      <c r="K1329" s="142">
        <v>0</v>
      </c>
      <c r="L1329" s="145">
        <v>10200</v>
      </c>
      <c r="M1329" s="142">
        <f>I1329+I1330+I1331+I1332+I1333*2+K1329</f>
        <v>10200</v>
      </c>
    </row>
    <row r="1330" spans="1:13">
      <c r="A1330" s="149"/>
      <c r="B1330" s="149" t="s">
        <v>401</v>
      </c>
      <c r="C1330" s="149" t="s">
        <v>621</v>
      </c>
      <c r="D1330" s="149"/>
      <c r="E1330" s="32" t="s">
        <v>625</v>
      </c>
      <c r="F1330" s="32" t="s">
        <v>626</v>
      </c>
      <c r="G1330" s="32">
        <v>136941</v>
      </c>
      <c r="H1330" s="65">
        <v>4000</v>
      </c>
      <c r="I1330" s="32">
        <v>2220</v>
      </c>
      <c r="J1330" s="146"/>
      <c r="K1330" s="143">
        <v>0</v>
      </c>
      <c r="L1330" s="146">
        <v>10200</v>
      </c>
      <c r="M1330" s="143"/>
    </row>
    <row r="1331" spans="1:13">
      <c r="A1331" s="149"/>
      <c r="B1331" s="149" t="s">
        <v>401</v>
      </c>
      <c r="C1331" s="149" t="s">
        <v>621</v>
      </c>
      <c r="D1331" s="149"/>
      <c r="E1331" s="32" t="s">
        <v>627</v>
      </c>
      <c r="F1331" s="32" t="s">
        <v>628</v>
      </c>
      <c r="G1331" s="32">
        <v>81132</v>
      </c>
      <c r="H1331" s="65">
        <v>4870</v>
      </c>
      <c r="I1331" s="32">
        <v>1900</v>
      </c>
      <c r="J1331" s="146"/>
      <c r="K1331" s="143">
        <v>0</v>
      </c>
      <c r="L1331" s="146">
        <v>10200</v>
      </c>
      <c r="M1331" s="143"/>
    </row>
    <row r="1332" spans="1:13">
      <c r="A1332" s="149"/>
      <c r="B1332" s="149" t="s">
        <v>401</v>
      </c>
      <c r="C1332" s="149" t="s">
        <v>621</v>
      </c>
      <c r="D1332" s="149"/>
      <c r="E1332" s="32" t="s">
        <v>634</v>
      </c>
      <c r="F1332" s="32" t="s">
        <v>628</v>
      </c>
      <c r="G1332" s="32">
        <v>81128</v>
      </c>
      <c r="H1332" s="65">
        <v>4700</v>
      </c>
      <c r="I1332" s="32">
        <v>2580</v>
      </c>
      <c r="J1332" s="146"/>
      <c r="K1332" s="143">
        <v>0</v>
      </c>
      <c r="L1332" s="146">
        <v>10200</v>
      </c>
      <c r="M1332" s="143"/>
    </row>
    <row r="1333" spans="1:13">
      <c r="A1333" s="149"/>
      <c r="B1333" s="149" t="s">
        <v>401</v>
      </c>
      <c r="C1333" s="149" t="s">
        <v>621</v>
      </c>
      <c r="D1333" s="149"/>
      <c r="E1333" s="32" t="s">
        <v>631</v>
      </c>
      <c r="F1333" s="32" t="s">
        <v>628</v>
      </c>
      <c r="G1333" s="32">
        <v>81122</v>
      </c>
      <c r="H1333" s="145">
        <v>450</v>
      </c>
      <c r="I1333" s="142">
        <v>450</v>
      </c>
      <c r="J1333" s="146"/>
      <c r="K1333" s="143">
        <v>0</v>
      </c>
      <c r="L1333" s="146">
        <v>10200</v>
      </c>
      <c r="M1333" s="143"/>
    </row>
    <row r="1334" spans="1:13">
      <c r="A1334" s="150"/>
      <c r="B1334" s="150" t="s">
        <v>401</v>
      </c>
      <c r="C1334" s="150" t="s">
        <v>621</v>
      </c>
      <c r="D1334" s="150"/>
      <c r="E1334" s="32" t="s">
        <v>632</v>
      </c>
      <c r="F1334" s="32" t="s">
        <v>624</v>
      </c>
      <c r="G1334" s="32">
        <v>86878</v>
      </c>
      <c r="H1334" s="147"/>
      <c r="I1334" s="144"/>
      <c r="J1334" s="147"/>
      <c r="K1334" s="144">
        <v>0</v>
      </c>
      <c r="L1334" s="147">
        <v>10200</v>
      </c>
      <c r="M1334" s="144"/>
    </row>
    <row r="1335" spans="1:13">
      <c r="A1335" s="148">
        <v>18</v>
      </c>
      <c r="B1335" s="148" t="s">
        <v>401</v>
      </c>
      <c r="C1335" s="148" t="s">
        <v>621</v>
      </c>
      <c r="D1335" s="148" t="s">
        <v>656</v>
      </c>
      <c r="E1335" s="32" t="s">
        <v>654</v>
      </c>
      <c r="F1335" s="32" t="s">
        <v>628</v>
      </c>
      <c r="G1335" s="32">
        <v>81159</v>
      </c>
      <c r="H1335" s="65">
        <v>4920</v>
      </c>
      <c r="I1335" s="32">
        <v>2600</v>
      </c>
      <c r="J1335" s="145">
        <v>400</v>
      </c>
      <c r="K1335" s="142">
        <v>0</v>
      </c>
      <c r="L1335" s="145">
        <v>10200</v>
      </c>
      <c r="M1335" s="142">
        <f>I1335+I1336+I1337+I1338+I1339*2+K1335</f>
        <v>10136</v>
      </c>
    </row>
    <row r="1336" spans="1:13">
      <c r="A1336" s="149"/>
      <c r="B1336" s="149" t="s">
        <v>401</v>
      </c>
      <c r="C1336" s="149" t="s">
        <v>621</v>
      </c>
      <c r="D1336" s="149"/>
      <c r="E1336" s="32" t="s">
        <v>625</v>
      </c>
      <c r="F1336" s="32" t="s">
        <v>626</v>
      </c>
      <c r="G1336" s="32">
        <v>136941</v>
      </c>
      <c r="H1336" s="65">
        <v>4000</v>
      </c>
      <c r="I1336" s="32">
        <v>2220</v>
      </c>
      <c r="J1336" s="146"/>
      <c r="K1336" s="143">
        <v>0</v>
      </c>
      <c r="L1336" s="146"/>
      <c r="M1336" s="143"/>
    </row>
    <row r="1337" spans="1:13">
      <c r="A1337" s="149"/>
      <c r="B1337" s="149" t="s">
        <v>401</v>
      </c>
      <c r="C1337" s="149" t="s">
        <v>621</v>
      </c>
      <c r="D1337" s="149"/>
      <c r="E1337" s="32" t="s">
        <v>636</v>
      </c>
      <c r="F1337" s="32" t="s">
        <v>624</v>
      </c>
      <c r="G1337" s="32">
        <v>86751</v>
      </c>
      <c r="H1337" s="65">
        <v>4870</v>
      </c>
      <c r="I1337" s="32">
        <v>3656</v>
      </c>
      <c r="J1337" s="146"/>
      <c r="K1337" s="143">
        <v>0</v>
      </c>
      <c r="L1337" s="146"/>
      <c r="M1337" s="143"/>
    </row>
    <row r="1338" spans="1:13">
      <c r="A1338" s="149"/>
      <c r="B1338" s="149" t="s">
        <v>401</v>
      </c>
      <c r="C1338" s="149" t="s">
        <v>621</v>
      </c>
      <c r="D1338" s="149"/>
      <c r="E1338" s="32" t="s">
        <v>637</v>
      </c>
      <c r="F1338" s="32" t="s">
        <v>630</v>
      </c>
      <c r="G1338" s="32">
        <v>137257</v>
      </c>
      <c r="H1338" s="65">
        <v>4700</v>
      </c>
      <c r="I1338" s="32">
        <v>760</v>
      </c>
      <c r="J1338" s="146"/>
      <c r="K1338" s="143">
        <v>0</v>
      </c>
      <c r="L1338" s="146"/>
      <c r="M1338" s="143"/>
    </row>
    <row r="1339" spans="1:13">
      <c r="A1339" s="149"/>
      <c r="B1339" s="149" t="s">
        <v>401</v>
      </c>
      <c r="C1339" s="149" t="s">
        <v>621</v>
      </c>
      <c r="D1339" s="149"/>
      <c r="E1339" s="32" t="s">
        <v>631</v>
      </c>
      <c r="F1339" s="32" t="s">
        <v>628</v>
      </c>
      <c r="G1339" s="32">
        <v>81122</v>
      </c>
      <c r="H1339" s="145">
        <v>450</v>
      </c>
      <c r="I1339" s="142">
        <v>450</v>
      </c>
      <c r="J1339" s="146"/>
      <c r="K1339" s="143">
        <v>0</v>
      </c>
      <c r="L1339" s="146"/>
      <c r="M1339" s="143"/>
    </row>
    <row r="1340" spans="1:13">
      <c r="A1340" s="150"/>
      <c r="B1340" s="150" t="s">
        <v>401</v>
      </c>
      <c r="C1340" s="150" t="s">
        <v>621</v>
      </c>
      <c r="D1340" s="150"/>
      <c r="E1340" s="32" t="s">
        <v>632</v>
      </c>
      <c r="F1340" s="32" t="s">
        <v>624</v>
      </c>
      <c r="G1340" s="32">
        <v>86878</v>
      </c>
      <c r="H1340" s="147"/>
      <c r="I1340" s="144"/>
      <c r="J1340" s="147"/>
      <c r="K1340" s="144">
        <v>0</v>
      </c>
      <c r="L1340" s="147"/>
      <c r="M1340" s="144"/>
    </row>
    <row r="1341" spans="1:13">
      <c r="A1341" s="148">
        <v>19</v>
      </c>
      <c r="B1341" s="148" t="s">
        <v>401</v>
      </c>
      <c r="C1341" s="148" t="s">
        <v>657</v>
      </c>
      <c r="D1341" s="148" t="s">
        <v>658</v>
      </c>
      <c r="E1341" s="32" t="s">
        <v>654</v>
      </c>
      <c r="F1341" s="32" t="s">
        <v>628</v>
      </c>
      <c r="G1341" s="32">
        <v>81159</v>
      </c>
      <c r="H1341" s="65">
        <v>4920</v>
      </c>
      <c r="I1341" s="32">
        <v>2600</v>
      </c>
      <c r="J1341" s="145">
        <v>400</v>
      </c>
      <c r="K1341" s="142">
        <v>0</v>
      </c>
      <c r="L1341" s="145">
        <v>10200</v>
      </c>
      <c r="M1341" s="142">
        <f>I1341+I1342+I1343+I1344+I1345*2+K1341</f>
        <v>9856</v>
      </c>
    </row>
    <row r="1342" spans="1:13">
      <c r="A1342" s="149"/>
      <c r="B1342" s="149" t="s">
        <v>401</v>
      </c>
      <c r="C1342" s="149" t="s">
        <v>657</v>
      </c>
      <c r="D1342" s="149" t="s">
        <v>658</v>
      </c>
      <c r="E1342" s="32" t="s">
        <v>625</v>
      </c>
      <c r="F1342" s="32" t="s">
        <v>626</v>
      </c>
      <c r="G1342" s="32">
        <v>136941</v>
      </c>
      <c r="H1342" s="65">
        <v>4000</v>
      </c>
      <c r="I1342" s="32">
        <v>2220</v>
      </c>
      <c r="J1342" s="146">
        <v>400</v>
      </c>
      <c r="K1342" s="143">
        <v>0</v>
      </c>
      <c r="L1342" s="146">
        <v>10200</v>
      </c>
      <c r="M1342" s="143"/>
    </row>
    <row r="1343" spans="1:13">
      <c r="A1343" s="149"/>
      <c r="B1343" s="149" t="s">
        <v>401</v>
      </c>
      <c r="C1343" s="149" t="s">
        <v>657</v>
      </c>
      <c r="D1343" s="149" t="s">
        <v>658</v>
      </c>
      <c r="E1343" s="32" t="s">
        <v>636</v>
      </c>
      <c r="F1343" s="32" t="s">
        <v>624</v>
      </c>
      <c r="G1343" s="32">
        <v>86751</v>
      </c>
      <c r="H1343" s="65">
        <v>4870</v>
      </c>
      <c r="I1343" s="32">
        <v>3656</v>
      </c>
      <c r="J1343" s="146">
        <v>400</v>
      </c>
      <c r="K1343" s="143">
        <v>0</v>
      </c>
      <c r="L1343" s="146">
        <v>10200</v>
      </c>
      <c r="M1343" s="143"/>
    </row>
    <row r="1344" spans="1:13">
      <c r="A1344" s="149"/>
      <c r="B1344" s="149" t="s">
        <v>401</v>
      </c>
      <c r="C1344" s="149" t="s">
        <v>657</v>
      </c>
      <c r="D1344" s="149" t="s">
        <v>658</v>
      </c>
      <c r="E1344" s="32" t="s">
        <v>629</v>
      </c>
      <c r="F1344" s="32" t="s">
        <v>630</v>
      </c>
      <c r="G1344" s="32">
        <v>260923</v>
      </c>
      <c r="H1344" s="65">
        <v>4700</v>
      </c>
      <c r="I1344" s="32">
        <v>480</v>
      </c>
      <c r="J1344" s="146">
        <v>400</v>
      </c>
      <c r="K1344" s="143">
        <v>0</v>
      </c>
      <c r="L1344" s="146">
        <v>10200</v>
      </c>
      <c r="M1344" s="143"/>
    </row>
    <row r="1345" spans="1:13">
      <c r="A1345" s="149"/>
      <c r="B1345" s="149" t="s">
        <v>401</v>
      </c>
      <c r="C1345" s="149" t="s">
        <v>657</v>
      </c>
      <c r="D1345" s="149" t="s">
        <v>658</v>
      </c>
      <c r="E1345" s="32" t="s">
        <v>631</v>
      </c>
      <c r="F1345" s="32" t="s">
        <v>628</v>
      </c>
      <c r="G1345" s="32">
        <v>81122</v>
      </c>
      <c r="H1345" s="65">
        <v>450</v>
      </c>
      <c r="I1345" s="32">
        <v>450</v>
      </c>
      <c r="J1345" s="146">
        <v>400</v>
      </c>
      <c r="K1345" s="143">
        <v>0</v>
      </c>
      <c r="L1345" s="146">
        <v>10200</v>
      </c>
      <c r="M1345" s="143"/>
    </row>
    <row r="1346" spans="1:13">
      <c r="A1346" s="150"/>
      <c r="B1346" s="150" t="s">
        <v>401</v>
      </c>
      <c r="C1346" s="150" t="s">
        <v>657</v>
      </c>
      <c r="D1346" s="150" t="s">
        <v>658</v>
      </c>
      <c r="E1346" s="32" t="s">
        <v>632</v>
      </c>
      <c r="F1346" s="32" t="s">
        <v>624</v>
      </c>
      <c r="G1346" s="32">
        <v>86878</v>
      </c>
      <c r="H1346" s="65">
        <v>450</v>
      </c>
      <c r="I1346" s="32">
        <v>450</v>
      </c>
      <c r="J1346" s="147">
        <v>400</v>
      </c>
      <c r="K1346" s="144">
        <v>0</v>
      </c>
      <c r="L1346" s="147">
        <v>10200</v>
      </c>
      <c r="M1346" s="144"/>
    </row>
    <row r="1347" spans="1:13">
      <c r="A1347" s="148">
        <v>20</v>
      </c>
      <c r="B1347" s="148" t="s">
        <v>401</v>
      </c>
      <c r="C1347" s="148" t="s">
        <v>621</v>
      </c>
      <c r="D1347" s="148" t="s">
        <v>659</v>
      </c>
      <c r="E1347" s="32" t="s">
        <v>654</v>
      </c>
      <c r="F1347" s="32" t="s">
        <v>628</v>
      </c>
      <c r="G1347" s="32">
        <v>81159</v>
      </c>
      <c r="H1347" s="65">
        <v>4920</v>
      </c>
      <c r="I1347" s="32">
        <v>2600</v>
      </c>
      <c r="J1347" s="145">
        <v>400</v>
      </c>
      <c r="K1347" s="142">
        <v>0</v>
      </c>
      <c r="L1347" s="145">
        <v>10200</v>
      </c>
      <c r="M1347" s="142">
        <f>I1347+I1348+I1349+K1347</f>
        <v>9066</v>
      </c>
    </row>
    <row r="1348" spans="1:13">
      <c r="A1348" s="149"/>
      <c r="B1348" s="149" t="s">
        <v>401</v>
      </c>
      <c r="C1348" s="149" t="s">
        <v>621</v>
      </c>
      <c r="D1348" s="149"/>
      <c r="E1348" s="32" t="s">
        <v>625</v>
      </c>
      <c r="F1348" s="32" t="s">
        <v>626</v>
      </c>
      <c r="G1348" s="32">
        <v>136941</v>
      </c>
      <c r="H1348" s="65">
        <v>4000</v>
      </c>
      <c r="I1348" s="32">
        <v>2220</v>
      </c>
      <c r="J1348" s="146"/>
      <c r="K1348" s="143">
        <v>0</v>
      </c>
      <c r="L1348" s="146"/>
      <c r="M1348" s="143"/>
    </row>
    <row r="1349" spans="1:13">
      <c r="A1349" s="150"/>
      <c r="B1349" s="150" t="s">
        <v>401</v>
      </c>
      <c r="C1349" s="150" t="s">
        <v>621</v>
      </c>
      <c r="D1349" s="150"/>
      <c r="E1349" s="32" t="s">
        <v>640</v>
      </c>
      <c r="F1349" s="32" t="s">
        <v>624</v>
      </c>
      <c r="G1349" s="32">
        <v>86741</v>
      </c>
      <c r="H1349" s="65">
        <v>4246</v>
      </c>
      <c r="I1349" s="32">
        <v>4246</v>
      </c>
      <c r="J1349" s="147"/>
      <c r="K1349" s="144">
        <v>0</v>
      </c>
      <c r="L1349" s="147"/>
      <c r="M1349" s="144"/>
    </row>
    <row r="1350" spans="1:13">
      <c r="A1350" s="148">
        <v>21</v>
      </c>
      <c r="B1350" s="148" t="s">
        <v>391</v>
      </c>
      <c r="C1350" s="148" t="s">
        <v>621</v>
      </c>
      <c r="D1350" s="148" t="s">
        <v>660</v>
      </c>
      <c r="E1350" s="32" t="s">
        <v>623</v>
      </c>
      <c r="F1350" s="32" t="s">
        <v>624</v>
      </c>
      <c r="G1350" s="32">
        <v>160187</v>
      </c>
      <c r="H1350" s="65">
        <v>3950</v>
      </c>
      <c r="I1350" s="32">
        <v>2600</v>
      </c>
      <c r="J1350" s="145">
        <v>400</v>
      </c>
      <c r="K1350" s="142">
        <v>0</v>
      </c>
      <c r="L1350" s="145">
        <v>10150</v>
      </c>
      <c r="M1350" s="142">
        <f>I1350+I1351+I1352+I1353+I1354*2</f>
        <v>7966</v>
      </c>
    </row>
    <row r="1351" spans="1:13">
      <c r="A1351" s="149"/>
      <c r="B1351" s="149"/>
      <c r="C1351" s="149"/>
      <c r="D1351" s="149"/>
      <c r="E1351" s="32" t="s">
        <v>661</v>
      </c>
      <c r="F1351" s="32" t="s">
        <v>628</v>
      </c>
      <c r="G1351" s="32">
        <v>81139</v>
      </c>
      <c r="H1351" s="65">
        <v>4000</v>
      </c>
      <c r="I1351" s="32">
        <v>1806</v>
      </c>
      <c r="J1351" s="146"/>
      <c r="K1351" s="143">
        <v>0</v>
      </c>
      <c r="L1351" s="146"/>
      <c r="M1351" s="143"/>
    </row>
    <row r="1352" spans="1:13">
      <c r="A1352" s="149"/>
      <c r="B1352" s="149"/>
      <c r="C1352" s="149"/>
      <c r="D1352" s="149"/>
      <c r="E1352" s="32" t="s">
        <v>627</v>
      </c>
      <c r="F1352" s="32" t="s">
        <v>628</v>
      </c>
      <c r="G1352" s="32">
        <v>81132</v>
      </c>
      <c r="H1352" s="65">
        <v>3656</v>
      </c>
      <c r="I1352" s="32">
        <v>1900</v>
      </c>
      <c r="J1352" s="146"/>
      <c r="K1352" s="143">
        <v>0</v>
      </c>
      <c r="L1352" s="146"/>
      <c r="M1352" s="143"/>
    </row>
    <row r="1353" spans="1:13">
      <c r="A1353" s="149"/>
      <c r="B1353" s="149"/>
      <c r="C1353" s="149"/>
      <c r="D1353" s="149"/>
      <c r="E1353" s="32" t="s">
        <v>637</v>
      </c>
      <c r="F1353" s="32" t="s">
        <v>630</v>
      </c>
      <c r="G1353" s="32">
        <v>137257</v>
      </c>
      <c r="H1353" s="65">
        <v>4246</v>
      </c>
      <c r="I1353" s="32">
        <v>760</v>
      </c>
      <c r="J1353" s="146"/>
      <c r="K1353" s="143">
        <v>0</v>
      </c>
      <c r="L1353" s="146"/>
      <c r="M1353" s="143"/>
    </row>
    <row r="1354" spans="1:13">
      <c r="A1354" s="150"/>
      <c r="B1354" s="150"/>
      <c r="C1354" s="150"/>
      <c r="D1354" s="150"/>
      <c r="E1354" s="32" t="s">
        <v>631</v>
      </c>
      <c r="F1354" s="32" t="s">
        <v>628</v>
      </c>
      <c r="G1354" s="32">
        <v>81122</v>
      </c>
      <c r="H1354" s="65">
        <v>450</v>
      </c>
      <c r="I1354" s="32">
        <v>450</v>
      </c>
      <c r="J1354" s="147"/>
      <c r="K1354" s="144">
        <v>0</v>
      </c>
      <c r="L1354" s="147"/>
      <c r="M1354" s="144"/>
    </row>
    <row r="1355" spans="1:13">
      <c r="A1355" s="148">
        <v>22</v>
      </c>
      <c r="B1355" s="148" t="s">
        <v>391</v>
      </c>
      <c r="C1355" s="148" t="s">
        <v>621</v>
      </c>
      <c r="D1355" s="148" t="s">
        <v>662</v>
      </c>
      <c r="E1355" s="32" t="s">
        <v>623</v>
      </c>
      <c r="F1355" s="32" t="s">
        <v>624</v>
      </c>
      <c r="G1355" s="32">
        <v>160187</v>
      </c>
      <c r="H1355" s="65">
        <v>3950</v>
      </c>
      <c r="I1355" s="32">
        <v>2600</v>
      </c>
      <c r="J1355" s="145">
        <v>400</v>
      </c>
      <c r="K1355" s="142">
        <v>0</v>
      </c>
      <c r="L1355" s="145">
        <v>10150</v>
      </c>
      <c r="M1355" s="142">
        <f>I1355+I1356+I1357+I1358+I1359*2+K1355</f>
        <v>7686</v>
      </c>
    </row>
    <row r="1356" spans="1:13">
      <c r="A1356" s="149"/>
      <c r="B1356" s="149" t="s">
        <v>391</v>
      </c>
      <c r="C1356" s="149" t="s">
        <v>621</v>
      </c>
      <c r="D1356" s="149"/>
      <c r="E1356" s="32" t="s">
        <v>661</v>
      </c>
      <c r="F1356" s="32" t="s">
        <v>628</v>
      </c>
      <c r="G1356" s="32">
        <v>81139</v>
      </c>
      <c r="H1356" s="65">
        <v>4000</v>
      </c>
      <c r="I1356" s="32">
        <v>1806</v>
      </c>
      <c r="J1356" s="146"/>
      <c r="K1356" s="143">
        <v>0</v>
      </c>
      <c r="L1356" s="146"/>
      <c r="M1356" s="143"/>
    </row>
    <row r="1357" spans="1:13">
      <c r="A1357" s="149"/>
      <c r="B1357" s="149" t="s">
        <v>391</v>
      </c>
      <c r="C1357" s="149" t="s">
        <v>621</v>
      </c>
      <c r="D1357" s="149"/>
      <c r="E1357" s="32" t="s">
        <v>627</v>
      </c>
      <c r="F1357" s="32" t="s">
        <v>628</v>
      </c>
      <c r="G1357" s="32">
        <v>81132</v>
      </c>
      <c r="H1357" s="65">
        <v>3656</v>
      </c>
      <c r="I1357" s="32">
        <v>1900</v>
      </c>
      <c r="J1357" s="146"/>
      <c r="K1357" s="143">
        <v>0</v>
      </c>
      <c r="L1357" s="146"/>
      <c r="M1357" s="143"/>
    </row>
    <row r="1358" spans="1:13">
      <c r="A1358" s="149"/>
      <c r="B1358" s="149" t="s">
        <v>391</v>
      </c>
      <c r="C1358" s="149" t="s">
        <v>621</v>
      </c>
      <c r="D1358" s="149"/>
      <c r="E1358" s="32" t="s">
        <v>629</v>
      </c>
      <c r="F1358" s="32" t="s">
        <v>630</v>
      </c>
      <c r="G1358" s="32">
        <v>260923</v>
      </c>
      <c r="H1358" s="65">
        <v>4246</v>
      </c>
      <c r="I1358" s="32">
        <v>480</v>
      </c>
      <c r="J1358" s="146"/>
      <c r="K1358" s="143">
        <v>0</v>
      </c>
      <c r="L1358" s="146"/>
      <c r="M1358" s="143"/>
    </row>
    <row r="1359" spans="1:13">
      <c r="A1359" s="150"/>
      <c r="B1359" s="150" t="s">
        <v>391</v>
      </c>
      <c r="C1359" s="150" t="s">
        <v>621</v>
      </c>
      <c r="D1359" s="150"/>
      <c r="E1359" s="32" t="s">
        <v>631</v>
      </c>
      <c r="F1359" s="32" t="s">
        <v>628</v>
      </c>
      <c r="G1359" s="32">
        <v>81122</v>
      </c>
      <c r="H1359" s="65">
        <v>450</v>
      </c>
      <c r="I1359" s="32">
        <v>450</v>
      </c>
      <c r="J1359" s="147"/>
      <c r="K1359" s="144">
        <v>0</v>
      </c>
      <c r="L1359" s="147"/>
      <c r="M1359" s="144"/>
    </row>
    <row r="1360" spans="1:13">
      <c r="A1360" s="148">
        <v>23</v>
      </c>
      <c r="B1360" s="148" t="s">
        <v>391</v>
      </c>
      <c r="C1360" s="148" t="s">
        <v>621</v>
      </c>
      <c r="D1360" s="148" t="s">
        <v>663</v>
      </c>
      <c r="E1360" s="32" t="s">
        <v>623</v>
      </c>
      <c r="F1360" s="32" t="s">
        <v>624</v>
      </c>
      <c r="G1360" s="32">
        <v>160187</v>
      </c>
      <c r="H1360" s="65">
        <v>3950</v>
      </c>
      <c r="I1360" s="32">
        <v>2600</v>
      </c>
      <c r="J1360" s="145">
        <v>400</v>
      </c>
      <c r="K1360" s="32">
        <v>0</v>
      </c>
      <c r="L1360" s="145">
        <v>10150</v>
      </c>
      <c r="M1360" s="142">
        <f>I1360+I1361+I1362+I1363+I1364*2</f>
        <v>9586</v>
      </c>
    </row>
    <row r="1361" spans="1:13">
      <c r="A1361" s="149"/>
      <c r="B1361" s="149" t="s">
        <v>391</v>
      </c>
      <c r="C1361" s="149" t="s">
        <v>621</v>
      </c>
      <c r="D1361" s="149"/>
      <c r="E1361" s="32" t="s">
        <v>664</v>
      </c>
      <c r="F1361" s="32" t="s">
        <v>624</v>
      </c>
      <c r="G1361" s="32">
        <v>86898</v>
      </c>
      <c r="H1361" s="65">
        <v>4000</v>
      </c>
      <c r="I1361" s="32">
        <v>1606</v>
      </c>
      <c r="J1361" s="146"/>
      <c r="K1361" s="32">
        <v>0</v>
      </c>
      <c r="L1361" s="146"/>
      <c r="M1361" s="143"/>
    </row>
    <row r="1362" spans="1:13">
      <c r="A1362" s="149"/>
      <c r="B1362" s="149" t="s">
        <v>391</v>
      </c>
      <c r="C1362" s="149" t="s">
        <v>621</v>
      </c>
      <c r="D1362" s="149"/>
      <c r="E1362" s="32" t="s">
        <v>627</v>
      </c>
      <c r="F1362" s="32" t="s">
        <v>628</v>
      </c>
      <c r="G1362" s="32">
        <v>81132</v>
      </c>
      <c r="H1362" s="65">
        <v>3656</v>
      </c>
      <c r="I1362" s="32">
        <v>1900</v>
      </c>
      <c r="J1362" s="146"/>
      <c r="K1362" s="32">
        <v>0</v>
      </c>
      <c r="L1362" s="146"/>
      <c r="M1362" s="143"/>
    </row>
    <row r="1363" spans="1:13">
      <c r="A1363" s="149"/>
      <c r="B1363" s="149" t="s">
        <v>391</v>
      </c>
      <c r="C1363" s="149" t="s">
        <v>621</v>
      </c>
      <c r="D1363" s="149"/>
      <c r="E1363" s="32" t="s">
        <v>634</v>
      </c>
      <c r="F1363" s="32" t="s">
        <v>628</v>
      </c>
      <c r="G1363" s="32">
        <v>81128</v>
      </c>
      <c r="H1363" s="65">
        <v>4246</v>
      </c>
      <c r="I1363" s="32">
        <v>2580</v>
      </c>
      <c r="J1363" s="146"/>
      <c r="K1363" s="32">
        <v>0</v>
      </c>
      <c r="L1363" s="146"/>
      <c r="M1363" s="143"/>
    </row>
    <row r="1364" spans="1:13">
      <c r="A1364" s="150"/>
      <c r="B1364" s="150" t="s">
        <v>391</v>
      </c>
      <c r="C1364" s="150" t="s">
        <v>621</v>
      </c>
      <c r="D1364" s="150"/>
      <c r="E1364" s="32" t="s">
        <v>631</v>
      </c>
      <c r="F1364" s="32" t="s">
        <v>628</v>
      </c>
      <c r="G1364" s="32">
        <v>81122</v>
      </c>
      <c r="H1364" s="65">
        <v>450</v>
      </c>
      <c r="I1364" s="32">
        <v>450</v>
      </c>
      <c r="J1364" s="147"/>
      <c r="K1364" s="32">
        <v>0</v>
      </c>
      <c r="L1364" s="147"/>
      <c r="M1364" s="144"/>
    </row>
    <row r="1365" spans="1:13">
      <c r="A1365" s="148">
        <v>24</v>
      </c>
      <c r="B1365" s="148" t="s">
        <v>391</v>
      </c>
      <c r="C1365" s="148" t="s">
        <v>621</v>
      </c>
      <c r="D1365" s="148" t="s">
        <v>665</v>
      </c>
      <c r="E1365" s="32" t="s">
        <v>623</v>
      </c>
      <c r="F1365" s="32" t="s">
        <v>624</v>
      </c>
      <c r="G1365" s="32">
        <v>160187</v>
      </c>
      <c r="H1365" s="65">
        <v>3950</v>
      </c>
      <c r="I1365" s="32">
        <v>2600</v>
      </c>
      <c r="J1365" s="145">
        <v>400</v>
      </c>
      <c r="K1365" s="142">
        <v>0</v>
      </c>
      <c r="L1365" s="145">
        <v>10150</v>
      </c>
      <c r="M1365" s="142">
        <f>I1365+I1366+I1367+I1368+I1369*2+K1365</f>
        <v>7766</v>
      </c>
    </row>
    <row r="1366" spans="1:13">
      <c r="A1366" s="149"/>
      <c r="B1366" s="149" t="s">
        <v>391</v>
      </c>
      <c r="C1366" s="149" t="s">
        <v>621</v>
      </c>
      <c r="D1366" s="149"/>
      <c r="E1366" s="32" t="s">
        <v>664</v>
      </c>
      <c r="F1366" s="32" t="s">
        <v>624</v>
      </c>
      <c r="G1366" s="32">
        <v>86898</v>
      </c>
      <c r="H1366" s="65">
        <v>4000</v>
      </c>
      <c r="I1366" s="32">
        <v>1606</v>
      </c>
      <c r="J1366" s="146"/>
      <c r="K1366" s="143">
        <v>0</v>
      </c>
      <c r="L1366" s="146"/>
      <c r="M1366" s="143"/>
    </row>
    <row r="1367" spans="1:13">
      <c r="A1367" s="149"/>
      <c r="B1367" s="149" t="s">
        <v>391</v>
      </c>
      <c r="C1367" s="149" t="s">
        <v>621</v>
      </c>
      <c r="D1367" s="149"/>
      <c r="E1367" s="32" t="s">
        <v>627</v>
      </c>
      <c r="F1367" s="32" t="s">
        <v>628</v>
      </c>
      <c r="G1367" s="32">
        <v>81132</v>
      </c>
      <c r="H1367" s="65">
        <v>3656</v>
      </c>
      <c r="I1367" s="32">
        <v>1900</v>
      </c>
      <c r="J1367" s="146"/>
      <c r="K1367" s="143">
        <v>0</v>
      </c>
      <c r="L1367" s="146"/>
      <c r="M1367" s="143"/>
    </row>
    <row r="1368" spans="1:13">
      <c r="A1368" s="149"/>
      <c r="B1368" s="149" t="s">
        <v>391</v>
      </c>
      <c r="C1368" s="149" t="s">
        <v>621</v>
      </c>
      <c r="D1368" s="149"/>
      <c r="E1368" s="32" t="s">
        <v>637</v>
      </c>
      <c r="F1368" s="32" t="s">
        <v>630</v>
      </c>
      <c r="G1368" s="32">
        <v>137257</v>
      </c>
      <c r="H1368" s="65">
        <v>4246</v>
      </c>
      <c r="I1368" s="32">
        <v>760</v>
      </c>
      <c r="J1368" s="146"/>
      <c r="K1368" s="143">
        <v>0</v>
      </c>
      <c r="L1368" s="146"/>
      <c r="M1368" s="143"/>
    </row>
    <row r="1369" spans="1:13">
      <c r="A1369" s="150"/>
      <c r="B1369" s="150" t="s">
        <v>391</v>
      </c>
      <c r="C1369" s="150" t="s">
        <v>621</v>
      </c>
      <c r="D1369" s="150"/>
      <c r="E1369" s="32" t="s">
        <v>631</v>
      </c>
      <c r="F1369" s="32" t="s">
        <v>628</v>
      </c>
      <c r="G1369" s="32">
        <v>81122</v>
      </c>
      <c r="H1369" s="65">
        <v>450</v>
      </c>
      <c r="I1369" s="32">
        <v>450</v>
      </c>
      <c r="J1369" s="147"/>
      <c r="K1369" s="144">
        <v>0</v>
      </c>
      <c r="L1369" s="147"/>
      <c r="M1369" s="144"/>
    </row>
    <row r="1370" spans="1:13">
      <c r="A1370" s="148">
        <v>25</v>
      </c>
      <c r="B1370" s="148" t="s">
        <v>391</v>
      </c>
      <c r="C1370" s="148" t="s">
        <v>621</v>
      </c>
      <c r="D1370" s="148" t="s">
        <v>666</v>
      </c>
      <c r="E1370" s="32" t="s">
        <v>623</v>
      </c>
      <c r="F1370" s="32" t="s">
        <v>624</v>
      </c>
      <c r="G1370" s="32">
        <v>160187</v>
      </c>
      <c r="H1370" s="65">
        <v>3950</v>
      </c>
      <c r="I1370" s="32">
        <v>2600</v>
      </c>
      <c r="J1370" s="145">
        <v>400</v>
      </c>
      <c r="K1370" s="142">
        <v>0</v>
      </c>
      <c r="L1370" s="145">
        <v>10150</v>
      </c>
      <c r="M1370" s="142">
        <f>I1370+I1371+I1372+I1373+I1374*2</f>
        <v>7486</v>
      </c>
    </row>
    <row r="1371" spans="1:13">
      <c r="A1371" s="149"/>
      <c r="B1371" s="149" t="s">
        <v>391</v>
      </c>
      <c r="C1371" s="149" t="s">
        <v>621</v>
      </c>
      <c r="D1371" s="149"/>
      <c r="E1371" s="32" t="s">
        <v>664</v>
      </c>
      <c r="F1371" s="32" t="s">
        <v>624</v>
      </c>
      <c r="G1371" s="32">
        <v>86898</v>
      </c>
      <c r="H1371" s="65">
        <v>4000</v>
      </c>
      <c r="I1371" s="32">
        <v>1606</v>
      </c>
      <c r="J1371" s="146">
        <v>400</v>
      </c>
      <c r="K1371" s="143">
        <v>0</v>
      </c>
      <c r="L1371" s="146"/>
      <c r="M1371" s="143"/>
    </row>
    <row r="1372" spans="1:13">
      <c r="A1372" s="149"/>
      <c r="B1372" s="149" t="s">
        <v>391</v>
      </c>
      <c r="C1372" s="149" t="s">
        <v>621</v>
      </c>
      <c r="D1372" s="149"/>
      <c r="E1372" s="32" t="s">
        <v>627</v>
      </c>
      <c r="F1372" s="32" t="s">
        <v>628</v>
      </c>
      <c r="G1372" s="32">
        <v>81132</v>
      </c>
      <c r="H1372" s="65">
        <v>3656</v>
      </c>
      <c r="I1372" s="32">
        <v>1900</v>
      </c>
      <c r="J1372" s="146">
        <v>400</v>
      </c>
      <c r="K1372" s="143">
        <v>0</v>
      </c>
      <c r="L1372" s="146"/>
      <c r="M1372" s="143"/>
    </row>
    <row r="1373" spans="1:13">
      <c r="A1373" s="149"/>
      <c r="B1373" s="149" t="s">
        <v>391</v>
      </c>
      <c r="C1373" s="149" t="s">
        <v>621</v>
      </c>
      <c r="D1373" s="149"/>
      <c r="E1373" s="32" t="s">
        <v>629</v>
      </c>
      <c r="F1373" s="32" t="s">
        <v>630</v>
      </c>
      <c r="G1373" s="32">
        <v>260923</v>
      </c>
      <c r="H1373" s="65">
        <v>4246</v>
      </c>
      <c r="I1373" s="32">
        <v>480</v>
      </c>
      <c r="J1373" s="146">
        <v>400</v>
      </c>
      <c r="K1373" s="143">
        <v>0</v>
      </c>
      <c r="L1373" s="146"/>
      <c r="M1373" s="143"/>
    </row>
    <row r="1374" spans="1:13">
      <c r="A1374" s="150"/>
      <c r="B1374" s="150" t="s">
        <v>391</v>
      </c>
      <c r="C1374" s="150" t="s">
        <v>621</v>
      </c>
      <c r="D1374" s="150"/>
      <c r="E1374" s="32" t="s">
        <v>631</v>
      </c>
      <c r="F1374" s="32" t="s">
        <v>628</v>
      </c>
      <c r="G1374" s="32">
        <v>81122</v>
      </c>
      <c r="H1374" s="65">
        <v>450</v>
      </c>
      <c r="I1374" s="32">
        <v>450</v>
      </c>
      <c r="J1374" s="147">
        <v>400</v>
      </c>
      <c r="K1374" s="144">
        <v>0</v>
      </c>
      <c r="L1374" s="147"/>
      <c r="M1374" s="144"/>
    </row>
    <row r="1375" spans="1:13">
      <c r="A1375" s="148">
        <v>26</v>
      </c>
      <c r="B1375" s="148" t="s">
        <v>391</v>
      </c>
      <c r="C1375" s="148" t="s">
        <v>621</v>
      </c>
      <c r="D1375" s="148" t="s">
        <v>667</v>
      </c>
      <c r="E1375" s="32" t="s">
        <v>623</v>
      </c>
      <c r="F1375" s="32" t="s">
        <v>624</v>
      </c>
      <c r="G1375" s="32">
        <v>160187</v>
      </c>
      <c r="H1375" s="65">
        <v>3950</v>
      </c>
      <c r="I1375" s="32">
        <v>2600</v>
      </c>
      <c r="J1375" s="145">
        <v>400</v>
      </c>
      <c r="K1375" s="142">
        <v>0</v>
      </c>
      <c r="L1375" s="145">
        <v>10150</v>
      </c>
      <c r="M1375" s="142">
        <f>I1375+I1376+I1377+I1378*2</f>
        <v>8762</v>
      </c>
    </row>
    <row r="1376" spans="1:13">
      <c r="A1376" s="149"/>
      <c r="B1376" s="149" t="s">
        <v>391</v>
      </c>
      <c r="C1376" s="149" t="s">
        <v>621</v>
      </c>
      <c r="D1376" s="149"/>
      <c r="E1376" s="32" t="s">
        <v>664</v>
      </c>
      <c r="F1376" s="32" t="s">
        <v>624</v>
      </c>
      <c r="G1376" s="32">
        <v>86898</v>
      </c>
      <c r="H1376" s="65">
        <v>4000</v>
      </c>
      <c r="I1376" s="32">
        <v>1606</v>
      </c>
      <c r="J1376" s="146"/>
      <c r="K1376" s="143">
        <v>0</v>
      </c>
      <c r="L1376" s="146">
        <v>10150</v>
      </c>
      <c r="M1376" s="143"/>
    </row>
    <row r="1377" spans="1:13">
      <c r="A1377" s="149"/>
      <c r="B1377" s="149" t="s">
        <v>391</v>
      </c>
      <c r="C1377" s="149" t="s">
        <v>621</v>
      </c>
      <c r="D1377" s="149"/>
      <c r="E1377" s="32" t="s">
        <v>636</v>
      </c>
      <c r="F1377" s="32" t="s">
        <v>624</v>
      </c>
      <c r="G1377" s="32">
        <v>86751</v>
      </c>
      <c r="H1377" s="65">
        <v>3656</v>
      </c>
      <c r="I1377" s="32">
        <v>3656</v>
      </c>
      <c r="J1377" s="146"/>
      <c r="K1377" s="143">
        <v>0</v>
      </c>
      <c r="L1377" s="146">
        <v>10150</v>
      </c>
      <c r="M1377" s="143"/>
    </row>
    <row r="1378" spans="1:13">
      <c r="A1378" s="149"/>
      <c r="B1378" s="149" t="s">
        <v>391</v>
      </c>
      <c r="C1378" s="149" t="s">
        <v>621</v>
      </c>
      <c r="D1378" s="149"/>
      <c r="E1378" s="32" t="s">
        <v>631</v>
      </c>
      <c r="F1378" s="32" t="s">
        <v>628</v>
      </c>
      <c r="G1378" s="32">
        <v>81122</v>
      </c>
      <c r="H1378" s="145">
        <v>450</v>
      </c>
      <c r="I1378" s="142">
        <v>450</v>
      </c>
      <c r="J1378" s="146"/>
      <c r="K1378" s="143">
        <v>0</v>
      </c>
      <c r="L1378" s="146">
        <v>10150</v>
      </c>
      <c r="M1378" s="143"/>
    </row>
    <row r="1379" spans="1:13">
      <c r="A1379" s="150"/>
      <c r="B1379" s="150" t="s">
        <v>391</v>
      </c>
      <c r="C1379" s="150" t="s">
        <v>621</v>
      </c>
      <c r="D1379" s="150"/>
      <c r="E1379" s="32" t="s">
        <v>632</v>
      </c>
      <c r="F1379" s="32" t="s">
        <v>624</v>
      </c>
      <c r="G1379" s="32">
        <v>86878</v>
      </c>
      <c r="H1379" s="147"/>
      <c r="I1379" s="144"/>
      <c r="J1379" s="147"/>
      <c r="K1379" s="144">
        <v>0</v>
      </c>
      <c r="L1379" s="147">
        <v>10150</v>
      </c>
      <c r="M1379" s="144"/>
    </row>
    <row r="1380" spans="1:13">
      <c r="A1380" s="148">
        <v>27</v>
      </c>
      <c r="B1380" s="148" t="s">
        <v>391</v>
      </c>
      <c r="C1380" s="148" t="s">
        <v>621</v>
      </c>
      <c r="D1380" s="148" t="s">
        <v>668</v>
      </c>
      <c r="E1380" s="32" t="s">
        <v>623</v>
      </c>
      <c r="F1380" s="32" t="s">
        <v>624</v>
      </c>
      <c r="G1380" s="32">
        <v>160187</v>
      </c>
      <c r="H1380" s="65">
        <v>3950</v>
      </c>
      <c r="I1380" s="32">
        <v>2600</v>
      </c>
      <c r="J1380" s="145">
        <v>400</v>
      </c>
      <c r="K1380" s="142">
        <v>0</v>
      </c>
      <c r="L1380" s="145">
        <v>10150</v>
      </c>
      <c r="M1380" s="142">
        <f>I1380+I1381+I1382</f>
        <v>8452</v>
      </c>
    </row>
    <row r="1381" spans="1:13">
      <c r="A1381" s="149"/>
      <c r="B1381" s="149" t="s">
        <v>391</v>
      </c>
      <c r="C1381" s="149" t="s">
        <v>621</v>
      </c>
      <c r="D1381" s="149"/>
      <c r="E1381" s="32" t="s">
        <v>664</v>
      </c>
      <c r="F1381" s="32" t="s">
        <v>624</v>
      </c>
      <c r="G1381" s="32">
        <v>86898</v>
      </c>
      <c r="H1381" s="65">
        <v>4000</v>
      </c>
      <c r="I1381" s="32">
        <v>1606</v>
      </c>
      <c r="J1381" s="146"/>
      <c r="K1381" s="143">
        <v>0</v>
      </c>
      <c r="L1381" s="146">
        <v>10150</v>
      </c>
      <c r="M1381" s="143"/>
    </row>
    <row r="1382" spans="1:13">
      <c r="A1382" s="149"/>
      <c r="B1382" s="149" t="s">
        <v>391</v>
      </c>
      <c r="C1382" s="149" t="s">
        <v>621</v>
      </c>
      <c r="D1382" s="149"/>
      <c r="E1382" s="32" t="s">
        <v>640</v>
      </c>
      <c r="F1382" s="32" t="s">
        <v>624</v>
      </c>
      <c r="G1382" s="32">
        <v>86741</v>
      </c>
      <c r="H1382" s="65">
        <v>4246</v>
      </c>
      <c r="I1382" s="32">
        <v>4246</v>
      </c>
      <c r="J1382" s="146"/>
      <c r="K1382" s="143">
        <v>0</v>
      </c>
      <c r="L1382" s="146">
        <v>10150</v>
      </c>
      <c r="M1382" s="144"/>
    </row>
    <row r="1383" spans="1:13">
      <c r="A1383" s="148">
        <v>28</v>
      </c>
      <c r="B1383" s="148" t="s">
        <v>391</v>
      </c>
      <c r="C1383" s="148" t="s">
        <v>621</v>
      </c>
      <c r="D1383" s="148" t="s">
        <v>669</v>
      </c>
      <c r="E1383" s="32" t="s">
        <v>642</v>
      </c>
      <c r="F1383" s="32" t="s">
        <v>628</v>
      </c>
      <c r="G1383" s="32">
        <v>136033</v>
      </c>
      <c r="H1383" s="65">
        <v>3950</v>
      </c>
      <c r="I1383" s="32">
        <v>2600</v>
      </c>
      <c r="J1383" s="145">
        <v>400</v>
      </c>
      <c r="K1383" s="142">
        <v>0</v>
      </c>
      <c r="L1383" s="145">
        <v>10150</v>
      </c>
      <c r="M1383" s="142">
        <f>I1383+I1384+I1385+I1386+I1387*2</f>
        <v>9786</v>
      </c>
    </row>
    <row r="1384" spans="1:13">
      <c r="A1384" s="149"/>
      <c r="B1384" s="149" t="s">
        <v>391</v>
      </c>
      <c r="C1384" s="149" t="s">
        <v>621</v>
      </c>
      <c r="D1384" s="149"/>
      <c r="E1384" s="32" t="s">
        <v>661</v>
      </c>
      <c r="F1384" s="32" t="s">
        <v>628</v>
      </c>
      <c r="G1384" s="32">
        <v>81139</v>
      </c>
      <c r="H1384" s="65">
        <v>4000</v>
      </c>
      <c r="I1384" s="32">
        <v>1806</v>
      </c>
      <c r="J1384" s="146"/>
      <c r="K1384" s="143"/>
      <c r="L1384" s="146">
        <v>10150</v>
      </c>
      <c r="M1384" s="143"/>
    </row>
    <row r="1385" spans="1:13">
      <c r="A1385" s="149"/>
      <c r="B1385" s="149" t="s">
        <v>391</v>
      </c>
      <c r="C1385" s="149" t="s">
        <v>621</v>
      </c>
      <c r="D1385" s="149"/>
      <c r="E1385" s="32" t="s">
        <v>627</v>
      </c>
      <c r="F1385" s="32" t="s">
        <v>628</v>
      </c>
      <c r="G1385" s="32">
        <v>81132</v>
      </c>
      <c r="H1385" s="65">
        <v>3656</v>
      </c>
      <c r="I1385" s="32">
        <v>1900</v>
      </c>
      <c r="J1385" s="146"/>
      <c r="K1385" s="143"/>
      <c r="L1385" s="146">
        <v>10150</v>
      </c>
      <c r="M1385" s="143"/>
    </row>
    <row r="1386" spans="1:13">
      <c r="A1386" s="149"/>
      <c r="B1386" s="149" t="s">
        <v>391</v>
      </c>
      <c r="C1386" s="149" t="s">
        <v>621</v>
      </c>
      <c r="D1386" s="149"/>
      <c r="E1386" s="32" t="s">
        <v>634</v>
      </c>
      <c r="F1386" s="32" t="s">
        <v>628</v>
      </c>
      <c r="G1386" s="32">
        <v>81128</v>
      </c>
      <c r="H1386" s="65">
        <v>4246</v>
      </c>
      <c r="I1386" s="32">
        <v>2580</v>
      </c>
      <c r="J1386" s="146"/>
      <c r="K1386" s="143"/>
      <c r="L1386" s="146">
        <v>10150</v>
      </c>
      <c r="M1386" s="143"/>
    </row>
    <row r="1387" spans="1:13">
      <c r="A1387" s="149"/>
      <c r="B1387" s="149" t="s">
        <v>391</v>
      </c>
      <c r="C1387" s="149" t="s">
        <v>621</v>
      </c>
      <c r="D1387" s="149"/>
      <c r="E1387" s="32" t="s">
        <v>631</v>
      </c>
      <c r="F1387" s="32" t="s">
        <v>628</v>
      </c>
      <c r="G1387" s="32">
        <v>81122</v>
      </c>
      <c r="H1387" s="145">
        <v>450</v>
      </c>
      <c r="I1387" s="142">
        <v>450</v>
      </c>
      <c r="J1387" s="146"/>
      <c r="K1387" s="143"/>
      <c r="L1387" s="146">
        <v>10150</v>
      </c>
      <c r="M1387" s="143"/>
    </row>
    <row r="1388" spans="1:13">
      <c r="A1388" s="150"/>
      <c r="B1388" s="150" t="s">
        <v>391</v>
      </c>
      <c r="C1388" s="150" t="s">
        <v>621</v>
      </c>
      <c r="D1388" s="150"/>
      <c r="E1388" s="32" t="s">
        <v>632</v>
      </c>
      <c r="F1388" s="32" t="s">
        <v>624</v>
      </c>
      <c r="G1388" s="32">
        <v>86878</v>
      </c>
      <c r="H1388" s="147"/>
      <c r="I1388" s="144"/>
      <c r="J1388" s="147"/>
      <c r="K1388" s="144"/>
      <c r="L1388" s="147">
        <v>10150</v>
      </c>
      <c r="M1388" s="144"/>
    </row>
    <row r="1389" spans="1:13">
      <c r="A1389" s="148">
        <v>29</v>
      </c>
      <c r="B1389" s="148" t="s">
        <v>391</v>
      </c>
      <c r="C1389" s="148" t="s">
        <v>621</v>
      </c>
      <c r="D1389" s="148" t="s">
        <v>670</v>
      </c>
      <c r="E1389" s="32" t="s">
        <v>642</v>
      </c>
      <c r="F1389" s="32" t="s">
        <v>628</v>
      </c>
      <c r="G1389" s="32">
        <v>136033</v>
      </c>
      <c r="H1389" s="65">
        <v>3950</v>
      </c>
      <c r="I1389" s="32">
        <v>2600</v>
      </c>
      <c r="J1389" s="145">
        <v>400</v>
      </c>
      <c r="K1389" s="142">
        <v>0</v>
      </c>
      <c r="L1389" s="145">
        <v>10150</v>
      </c>
      <c r="M1389" s="142">
        <f>I1389+I1390+I1391+I1392+I1393*2</f>
        <v>7966</v>
      </c>
    </row>
    <row r="1390" spans="1:13">
      <c r="A1390" s="149"/>
      <c r="B1390" s="149" t="s">
        <v>391</v>
      </c>
      <c r="C1390" s="149" t="s">
        <v>621</v>
      </c>
      <c r="D1390" s="149"/>
      <c r="E1390" s="32" t="s">
        <v>661</v>
      </c>
      <c r="F1390" s="32" t="s">
        <v>628</v>
      </c>
      <c r="G1390" s="32">
        <v>81139</v>
      </c>
      <c r="H1390" s="65">
        <v>4000</v>
      </c>
      <c r="I1390" s="32">
        <v>1806</v>
      </c>
      <c r="J1390" s="146">
        <v>400</v>
      </c>
      <c r="K1390" s="143">
        <v>0</v>
      </c>
      <c r="L1390" s="146"/>
      <c r="M1390" s="143"/>
    </row>
    <row r="1391" spans="1:13">
      <c r="A1391" s="149"/>
      <c r="B1391" s="149" t="s">
        <v>391</v>
      </c>
      <c r="C1391" s="149" t="s">
        <v>621</v>
      </c>
      <c r="D1391" s="149"/>
      <c r="E1391" s="32" t="s">
        <v>627</v>
      </c>
      <c r="F1391" s="32" t="s">
        <v>628</v>
      </c>
      <c r="G1391" s="32">
        <v>81132</v>
      </c>
      <c r="H1391" s="65">
        <v>3656</v>
      </c>
      <c r="I1391" s="32">
        <v>1900</v>
      </c>
      <c r="J1391" s="146">
        <v>400</v>
      </c>
      <c r="K1391" s="143">
        <v>0</v>
      </c>
      <c r="L1391" s="146"/>
      <c r="M1391" s="143"/>
    </row>
    <row r="1392" spans="1:13">
      <c r="A1392" s="149"/>
      <c r="B1392" s="149" t="s">
        <v>391</v>
      </c>
      <c r="C1392" s="149" t="s">
        <v>621</v>
      </c>
      <c r="D1392" s="149"/>
      <c r="E1392" s="32" t="s">
        <v>637</v>
      </c>
      <c r="F1392" s="32" t="s">
        <v>630</v>
      </c>
      <c r="G1392" s="32">
        <v>137257</v>
      </c>
      <c r="H1392" s="65">
        <v>4246</v>
      </c>
      <c r="I1392" s="32">
        <v>760</v>
      </c>
      <c r="J1392" s="146">
        <v>400</v>
      </c>
      <c r="K1392" s="143">
        <v>0</v>
      </c>
      <c r="L1392" s="146"/>
      <c r="M1392" s="143"/>
    </row>
    <row r="1393" spans="1:13">
      <c r="A1393" s="150"/>
      <c r="B1393" s="150" t="s">
        <v>391</v>
      </c>
      <c r="C1393" s="150" t="s">
        <v>621</v>
      </c>
      <c r="D1393" s="150"/>
      <c r="E1393" s="32" t="s">
        <v>631</v>
      </c>
      <c r="F1393" s="32" t="s">
        <v>628</v>
      </c>
      <c r="G1393" s="32">
        <v>81122</v>
      </c>
      <c r="H1393" s="65">
        <v>450</v>
      </c>
      <c r="I1393" s="32">
        <v>450</v>
      </c>
      <c r="J1393" s="147">
        <v>400</v>
      </c>
      <c r="K1393" s="144">
        <v>0</v>
      </c>
      <c r="L1393" s="147"/>
      <c r="M1393" s="144"/>
    </row>
    <row r="1394" spans="1:13">
      <c r="A1394" s="148">
        <v>30</v>
      </c>
      <c r="B1394" s="148" t="s">
        <v>391</v>
      </c>
      <c r="C1394" s="148" t="s">
        <v>621</v>
      </c>
      <c r="D1394" s="148" t="s">
        <v>671</v>
      </c>
      <c r="E1394" s="32" t="s">
        <v>642</v>
      </c>
      <c r="F1394" s="32" t="s">
        <v>628</v>
      </c>
      <c r="G1394" s="32">
        <v>136033</v>
      </c>
      <c r="H1394" s="65">
        <v>3950</v>
      </c>
      <c r="I1394" s="32">
        <v>2600</v>
      </c>
      <c r="J1394" s="145">
        <v>400</v>
      </c>
      <c r="K1394" s="142">
        <v>0</v>
      </c>
      <c r="L1394" s="145">
        <v>10150</v>
      </c>
      <c r="M1394" s="142">
        <f>I1394+I1395+I1396+I1397+I1398*2</f>
        <v>7686</v>
      </c>
    </row>
    <row r="1395" spans="1:13">
      <c r="A1395" s="149"/>
      <c r="B1395" s="149" t="s">
        <v>391</v>
      </c>
      <c r="C1395" s="149" t="s">
        <v>621</v>
      </c>
      <c r="D1395" s="149"/>
      <c r="E1395" s="32" t="s">
        <v>661</v>
      </c>
      <c r="F1395" s="32" t="s">
        <v>628</v>
      </c>
      <c r="G1395" s="32">
        <v>81139</v>
      </c>
      <c r="H1395" s="65">
        <v>4000</v>
      </c>
      <c r="I1395" s="32">
        <v>1806</v>
      </c>
      <c r="J1395" s="146">
        <v>400</v>
      </c>
      <c r="K1395" s="143">
        <v>0</v>
      </c>
      <c r="L1395" s="146"/>
      <c r="M1395" s="143"/>
    </row>
    <row r="1396" spans="1:13">
      <c r="A1396" s="149"/>
      <c r="B1396" s="149" t="s">
        <v>391</v>
      </c>
      <c r="C1396" s="149" t="s">
        <v>621</v>
      </c>
      <c r="D1396" s="149"/>
      <c r="E1396" s="32" t="s">
        <v>627</v>
      </c>
      <c r="F1396" s="32" t="s">
        <v>628</v>
      </c>
      <c r="G1396" s="32">
        <v>81132</v>
      </c>
      <c r="H1396" s="65">
        <v>3656</v>
      </c>
      <c r="I1396" s="32">
        <v>1900</v>
      </c>
      <c r="J1396" s="146">
        <v>400</v>
      </c>
      <c r="K1396" s="143">
        <v>0</v>
      </c>
      <c r="L1396" s="146"/>
      <c r="M1396" s="143"/>
    </row>
    <row r="1397" spans="1:13">
      <c r="A1397" s="149"/>
      <c r="B1397" s="149" t="s">
        <v>391</v>
      </c>
      <c r="C1397" s="149" t="s">
        <v>621</v>
      </c>
      <c r="D1397" s="149"/>
      <c r="E1397" s="32" t="s">
        <v>629</v>
      </c>
      <c r="F1397" s="32" t="s">
        <v>630</v>
      </c>
      <c r="G1397" s="32">
        <v>260923</v>
      </c>
      <c r="H1397" s="65">
        <v>4246</v>
      </c>
      <c r="I1397" s="32">
        <v>480</v>
      </c>
      <c r="J1397" s="146">
        <v>400</v>
      </c>
      <c r="K1397" s="143">
        <v>0</v>
      </c>
      <c r="L1397" s="146"/>
      <c r="M1397" s="143"/>
    </row>
    <row r="1398" spans="1:13">
      <c r="A1398" s="150"/>
      <c r="B1398" s="150" t="s">
        <v>391</v>
      </c>
      <c r="C1398" s="150" t="s">
        <v>621</v>
      </c>
      <c r="D1398" s="150"/>
      <c r="E1398" s="32" t="s">
        <v>631</v>
      </c>
      <c r="F1398" s="32" t="s">
        <v>628</v>
      </c>
      <c r="G1398" s="32">
        <v>81122</v>
      </c>
      <c r="H1398" s="65">
        <v>450</v>
      </c>
      <c r="I1398" s="32">
        <v>450</v>
      </c>
      <c r="J1398" s="147">
        <v>400</v>
      </c>
      <c r="K1398" s="144">
        <v>0</v>
      </c>
      <c r="L1398" s="147"/>
      <c r="M1398" s="144"/>
    </row>
    <row r="1399" spans="1:13">
      <c r="A1399" s="148">
        <v>31</v>
      </c>
      <c r="B1399" s="148" t="s">
        <v>391</v>
      </c>
      <c r="C1399" s="148" t="s">
        <v>621</v>
      </c>
      <c r="D1399" s="148" t="s">
        <v>672</v>
      </c>
      <c r="E1399" s="32" t="s">
        <v>642</v>
      </c>
      <c r="F1399" s="32" t="s">
        <v>628</v>
      </c>
      <c r="G1399" s="32">
        <v>136033</v>
      </c>
      <c r="H1399" s="65">
        <v>3950</v>
      </c>
      <c r="I1399" s="32">
        <v>2600</v>
      </c>
      <c r="J1399" s="145">
        <v>400</v>
      </c>
      <c r="K1399" s="142">
        <v>0</v>
      </c>
      <c r="L1399" s="145">
        <v>10150</v>
      </c>
      <c r="M1399" s="142">
        <f>I1399+I1400+I1401+I1402+I1403*2</f>
        <v>9586</v>
      </c>
    </row>
    <row r="1400" spans="1:13">
      <c r="A1400" s="149"/>
      <c r="B1400" s="149" t="s">
        <v>391</v>
      </c>
      <c r="C1400" s="149" t="s">
        <v>621</v>
      </c>
      <c r="D1400" s="149" t="s">
        <v>672</v>
      </c>
      <c r="E1400" s="32" t="s">
        <v>664</v>
      </c>
      <c r="F1400" s="32" t="s">
        <v>624</v>
      </c>
      <c r="G1400" s="32">
        <v>86898</v>
      </c>
      <c r="H1400" s="65">
        <v>4000</v>
      </c>
      <c r="I1400" s="32">
        <v>1606</v>
      </c>
      <c r="J1400" s="146">
        <v>400</v>
      </c>
      <c r="K1400" s="143">
        <v>0</v>
      </c>
      <c r="L1400" s="146">
        <v>10150</v>
      </c>
      <c r="M1400" s="143"/>
    </row>
    <row r="1401" spans="1:13">
      <c r="A1401" s="149"/>
      <c r="B1401" s="149" t="s">
        <v>391</v>
      </c>
      <c r="C1401" s="149" t="s">
        <v>621</v>
      </c>
      <c r="D1401" s="149" t="s">
        <v>672</v>
      </c>
      <c r="E1401" s="32" t="s">
        <v>627</v>
      </c>
      <c r="F1401" s="32" t="s">
        <v>628</v>
      </c>
      <c r="G1401" s="32">
        <v>81132</v>
      </c>
      <c r="H1401" s="65">
        <v>3656</v>
      </c>
      <c r="I1401" s="32">
        <v>1900</v>
      </c>
      <c r="J1401" s="146">
        <v>400</v>
      </c>
      <c r="K1401" s="143">
        <v>0</v>
      </c>
      <c r="L1401" s="146">
        <v>10150</v>
      </c>
      <c r="M1401" s="143"/>
    </row>
    <row r="1402" spans="1:13">
      <c r="A1402" s="149"/>
      <c r="B1402" s="149" t="s">
        <v>391</v>
      </c>
      <c r="C1402" s="149" t="s">
        <v>621</v>
      </c>
      <c r="D1402" s="149" t="s">
        <v>672</v>
      </c>
      <c r="E1402" s="32" t="s">
        <v>634</v>
      </c>
      <c r="F1402" s="32" t="s">
        <v>628</v>
      </c>
      <c r="G1402" s="32">
        <v>81128</v>
      </c>
      <c r="H1402" s="65">
        <v>4246</v>
      </c>
      <c r="I1402" s="32">
        <v>2580</v>
      </c>
      <c r="J1402" s="146">
        <v>400</v>
      </c>
      <c r="K1402" s="143">
        <v>0</v>
      </c>
      <c r="L1402" s="146">
        <v>10150</v>
      </c>
      <c r="M1402" s="143"/>
    </row>
    <row r="1403" spans="1:13">
      <c r="A1403" s="150"/>
      <c r="B1403" s="150" t="s">
        <v>391</v>
      </c>
      <c r="C1403" s="150" t="s">
        <v>621</v>
      </c>
      <c r="D1403" s="150" t="s">
        <v>672</v>
      </c>
      <c r="E1403" s="32" t="s">
        <v>631</v>
      </c>
      <c r="F1403" s="32" t="s">
        <v>628</v>
      </c>
      <c r="G1403" s="32">
        <v>81122</v>
      </c>
      <c r="H1403" s="65">
        <v>450</v>
      </c>
      <c r="I1403" s="32">
        <v>450</v>
      </c>
      <c r="J1403" s="147">
        <v>400</v>
      </c>
      <c r="K1403" s="144">
        <v>0</v>
      </c>
      <c r="L1403" s="147">
        <v>10150</v>
      </c>
      <c r="M1403" s="144"/>
    </row>
    <row r="1404" spans="1:13">
      <c r="A1404" s="148">
        <v>32</v>
      </c>
      <c r="B1404" s="148" t="s">
        <v>391</v>
      </c>
      <c r="C1404" s="148" t="s">
        <v>621</v>
      </c>
      <c r="D1404" s="148" t="s">
        <v>673</v>
      </c>
      <c r="E1404" s="32" t="s">
        <v>642</v>
      </c>
      <c r="F1404" s="32" t="s">
        <v>628</v>
      </c>
      <c r="G1404" s="32">
        <v>136033</v>
      </c>
      <c r="H1404" s="65">
        <v>3950</v>
      </c>
      <c r="I1404" s="32">
        <v>2600</v>
      </c>
      <c r="J1404" s="145">
        <v>400</v>
      </c>
      <c r="K1404" s="142">
        <v>0</v>
      </c>
      <c r="L1404" s="145">
        <v>10150</v>
      </c>
      <c r="M1404" s="142">
        <f>I1404+I1405+I1406+I1407+I1408*2</f>
        <v>7766</v>
      </c>
    </row>
    <row r="1405" spans="1:13">
      <c r="A1405" s="149"/>
      <c r="B1405" s="149" t="s">
        <v>391</v>
      </c>
      <c r="C1405" s="149" t="s">
        <v>621</v>
      </c>
      <c r="D1405" s="149" t="s">
        <v>673</v>
      </c>
      <c r="E1405" s="32" t="s">
        <v>664</v>
      </c>
      <c r="F1405" s="32" t="s">
        <v>624</v>
      </c>
      <c r="G1405" s="32">
        <v>86898</v>
      </c>
      <c r="H1405" s="65">
        <v>4000</v>
      </c>
      <c r="I1405" s="32">
        <v>1606</v>
      </c>
      <c r="J1405" s="146">
        <v>400</v>
      </c>
      <c r="K1405" s="143">
        <v>0</v>
      </c>
      <c r="L1405" s="146">
        <v>10150</v>
      </c>
      <c r="M1405" s="143"/>
    </row>
    <row r="1406" spans="1:13">
      <c r="A1406" s="149"/>
      <c r="B1406" s="149" t="s">
        <v>391</v>
      </c>
      <c r="C1406" s="149" t="s">
        <v>621</v>
      </c>
      <c r="D1406" s="149" t="s">
        <v>673</v>
      </c>
      <c r="E1406" s="32" t="s">
        <v>627</v>
      </c>
      <c r="F1406" s="32" t="s">
        <v>628</v>
      </c>
      <c r="G1406" s="32">
        <v>81132</v>
      </c>
      <c r="H1406" s="65">
        <v>3656</v>
      </c>
      <c r="I1406" s="32">
        <v>1900</v>
      </c>
      <c r="J1406" s="146">
        <v>400</v>
      </c>
      <c r="K1406" s="143">
        <v>0</v>
      </c>
      <c r="L1406" s="146">
        <v>10150</v>
      </c>
      <c r="M1406" s="143"/>
    </row>
    <row r="1407" spans="1:13">
      <c r="A1407" s="149"/>
      <c r="B1407" s="149" t="s">
        <v>391</v>
      </c>
      <c r="C1407" s="149" t="s">
        <v>621</v>
      </c>
      <c r="D1407" s="149" t="s">
        <v>673</v>
      </c>
      <c r="E1407" s="32" t="s">
        <v>637</v>
      </c>
      <c r="F1407" s="32" t="s">
        <v>630</v>
      </c>
      <c r="G1407" s="32">
        <v>137257</v>
      </c>
      <c r="H1407" s="65">
        <v>4246</v>
      </c>
      <c r="I1407" s="32">
        <v>760</v>
      </c>
      <c r="J1407" s="146">
        <v>400</v>
      </c>
      <c r="K1407" s="143">
        <v>0</v>
      </c>
      <c r="L1407" s="146">
        <v>10150</v>
      </c>
      <c r="M1407" s="143"/>
    </row>
    <row r="1408" spans="1:13">
      <c r="A1408" s="150"/>
      <c r="B1408" s="150" t="s">
        <v>391</v>
      </c>
      <c r="C1408" s="150" t="s">
        <v>621</v>
      </c>
      <c r="D1408" s="150" t="s">
        <v>673</v>
      </c>
      <c r="E1408" s="32" t="s">
        <v>631</v>
      </c>
      <c r="F1408" s="32" t="s">
        <v>628</v>
      </c>
      <c r="G1408" s="32">
        <v>81122</v>
      </c>
      <c r="H1408" s="65">
        <v>450</v>
      </c>
      <c r="I1408" s="32">
        <v>450</v>
      </c>
      <c r="J1408" s="147">
        <v>400</v>
      </c>
      <c r="K1408" s="144">
        <v>0</v>
      </c>
      <c r="L1408" s="147">
        <v>10150</v>
      </c>
      <c r="M1408" s="144"/>
    </row>
    <row r="1409" spans="1:13">
      <c r="A1409" s="148">
        <v>33</v>
      </c>
      <c r="B1409" s="148" t="s">
        <v>391</v>
      </c>
      <c r="C1409" s="148" t="s">
        <v>621</v>
      </c>
      <c r="D1409" s="148" t="s">
        <v>674</v>
      </c>
      <c r="E1409" s="32" t="s">
        <v>642</v>
      </c>
      <c r="F1409" s="32" t="s">
        <v>628</v>
      </c>
      <c r="G1409" s="32">
        <v>136033</v>
      </c>
      <c r="H1409" s="65">
        <v>3950</v>
      </c>
      <c r="I1409" s="32">
        <v>2600</v>
      </c>
      <c r="J1409" s="145">
        <v>400</v>
      </c>
      <c r="K1409" s="142">
        <v>0</v>
      </c>
      <c r="L1409" s="145">
        <v>10150</v>
      </c>
      <c r="M1409" s="142">
        <f>I1409+I1410+I1411+I1412+I1413*2</f>
        <v>7486</v>
      </c>
    </row>
    <row r="1410" spans="1:13">
      <c r="A1410" s="149"/>
      <c r="B1410" s="149" t="s">
        <v>391</v>
      </c>
      <c r="C1410" s="149" t="s">
        <v>621</v>
      </c>
      <c r="D1410" s="149" t="s">
        <v>674</v>
      </c>
      <c r="E1410" s="32" t="s">
        <v>664</v>
      </c>
      <c r="F1410" s="32" t="s">
        <v>624</v>
      </c>
      <c r="G1410" s="32">
        <v>86898</v>
      </c>
      <c r="H1410" s="65">
        <v>4000</v>
      </c>
      <c r="I1410" s="32">
        <v>1606</v>
      </c>
      <c r="J1410" s="146">
        <v>400</v>
      </c>
      <c r="K1410" s="143">
        <v>0</v>
      </c>
      <c r="L1410" s="146">
        <v>10150</v>
      </c>
      <c r="M1410" s="143"/>
    </row>
    <row r="1411" spans="1:13">
      <c r="A1411" s="149"/>
      <c r="B1411" s="149" t="s">
        <v>391</v>
      </c>
      <c r="C1411" s="149" t="s">
        <v>621</v>
      </c>
      <c r="D1411" s="149" t="s">
        <v>674</v>
      </c>
      <c r="E1411" s="32" t="s">
        <v>627</v>
      </c>
      <c r="F1411" s="32" t="s">
        <v>628</v>
      </c>
      <c r="G1411" s="32">
        <v>81132</v>
      </c>
      <c r="H1411" s="65">
        <v>3656</v>
      </c>
      <c r="I1411" s="32">
        <v>1900</v>
      </c>
      <c r="J1411" s="146">
        <v>400</v>
      </c>
      <c r="K1411" s="143">
        <v>0</v>
      </c>
      <c r="L1411" s="146">
        <v>10150</v>
      </c>
      <c r="M1411" s="143"/>
    </row>
    <row r="1412" spans="1:13">
      <c r="A1412" s="149"/>
      <c r="B1412" s="149" t="s">
        <v>391</v>
      </c>
      <c r="C1412" s="149" t="s">
        <v>621</v>
      </c>
      <c r="D1412" s="149" t="s">
        <v>674</v>
      </c>
      <c r="E1412" s="32" t="s">
        <v>629</v>
      </c>
      <c r="F1412" s="32" t="s">
        <v>630</v>
      </c>
      <c r="G1412" s="32">
        <v>260923</v>
      </c>
      <c r="H1412" s="65">
        <v>4246</v>
      </c>
      <c r="I1412" s="32">
        <v>480</v>
      </c>
      <c r="J1412" s="146">
        <v>400</v>
      </c>
      <c r="K1412" s="143">
        <v>0</v>
      </c>
      <c r="L1412" s="146">
        <v>10150</v>
      </c>
      <c r="M1412" s="143"/>
    </row>
    <row r="1413" spans="1:13">
      <c r="A1413" s="150"/>
      <c r="B1413" s="150" t="s">
        <v>391</v>
      </c>
      <c r="C1413" s="150" t="s">
        <v>621</v>
      </c>
      <c r="D1413" s="150" t="s">
        <v>674</v>
      </c>
      <c r="E1413" s="32" t="s">
        <v>631</v>
      </c>
      <c r="F1413" s="32" t="s">
        <v>628</v>
      </c>
      <c r="G1413" s="32">
        <v>81122</v>
      </c>
      <c r="H1413" s="65">
        <v>450</v>
      </c>
      <c r="I1413" s="32">
        <v>450</v>
      </c>
      <c r="J1413" s="147">
        <v>400</v>
      </c>
      <c r="K1413" s="144">
        <v>0</v>
      </c>
      <c r="L1413" s="147">
        <v>10150</v>
      </c>
      <c r="M1413" s="144"/>
    </row>
    <row r="1414" spans="1:13">
      <c r="A1414" s="148">
        <v>34</v>
      </c>
      <c r="B1414" s="148" t="s">
        <v>391</v>
      </c>
      <c r="C1414" s="148" t="s">
        <v>621</v>
      </c>
      <c r="D1414" s="148" t="s">
        <v>675</v>
      </c>
      <c r="E1414" s="32" t="s">
        <v>642</v>
      </c>
      <c r="F1414" s="32" t="s">
        <v>628</v>
      </c>
      <c r="G1414" s="32">
        <v>136033</v>
      </c>
      <c r="H1414" s="65">
        <v>3950</v>
      </c>
      <c r="I1414" s="32">
        <v>2600</v>
      </c>
      <c r="J1414" s="145">
        <v>400</v>
      </c>
      <c r="K1414" s="142">
        <v>0</v>
      </c>
      <c r="L1414" s="145">
        <v>10150</v>
      </c>
      <c r="M1414" s="142">
        <f>I1414+I1415+I1416+I1417+I1418*2</f>
        <v>8406</v>
      </c>
    </row>
    <row r="1415" spans="1:13">
      <c r="A1415" s="149"/>
      <c r="B1415" s="149" t="s">
        <v>391</v>
      </c>
      <c r="C1415" s="149" t="s">
        <v>621</v>
      </c>
      <c r="D1415" s="149"/>
      <c r="E1415" s="32" t="s">
        <v>661</v>
      </c>
      <c r="F1415" s="32" t="s">
        <v>628</v>
      </c>
      <c r="G1415" s="32">
        <v>81139</v>
      </c>
      <c r="H1415" s="65">
        <v>4000</v>
      </c>
      <c r="I1415" s="32">
        <v>1806</v>
      </c>
      <c r="J1415" s="146"/>
      <c r="K1415" s="143"/>
      <c r="L1415" s="146">
        <v>10150</v>
      </c>
      <c r="M1415" s="143"/>
    </row>
    <row r="1416" spans="1:13">
      <c r="A1416" s="149"/>
      <c r="B1416" s="149" t="s">
        <v>391</v>
      </c>
      <c r="C1416" s="149" t="s">
        <v>621</v>
      </c>
      <c r="D1416" s="149"/>
      <c r="E1416" s="32" t="s">
        <v>676</v>
      </c>
      <c r="F1416" s="32" t="s">
        <v>628</v>
      </c>
      <c r="G1416" s="32">
        <v>81109</v>
      </c>
      <c r="H1416" s="65">
        <v>3656</v>
      </c>
      <c r="I1416" s="32">
        <v>1800</v>
      </c>
      <c r="J1416" s="146"/>
      <c r="K1416" s="143"/>
      <c r="L1416" s="146">
        <v>10150</v>
      </c>
      <c r="M1416" s="143"/>
    </row>
    <row r="1417" spans="1:13">
      <c r="A1417" s="149"/>
      <c r="B1417" s="149" t="s">
        <v>391</v>
      </c>
      <c r="C1417" s="149" t="s">
        <v>621</v>
      </c>
      <c r="D1417" s="149"/>
      <c r="E1417" s="32" t="s">
        <v>677</v>
      </c>
      <c r="F1417" s="32" t="s">
        <v>628</v>
      </c>
      <c r="G1417" s="32">
        <v>280477</v>
      </c>
      <c r="H1417" s="65">
        <v>4246</v>
      </c>
      <c r="I1417" s="32">
        <v>1300</v>
      </c>
      <c r="J1417" s="146"/>
      <c r="K1417" s="143"/>
      <c r="L1417" s="146">
        <v>10150</v>
      </c>
      <c r="M1417" s="143"/>
    </row>
    <row r="1418" spans="1:13">
      <c r="A1418" s="149"/>
      <c r="B1418" s="149" t="s">
        <v>391</v>
      </c>
      <c r="C1418" s="149" t="s">
        <v>621</v>
      </c>
      <c r="D1418" s="149"/>
      <c r="E1418" s="32" t="s">
        <v>631</v>
      </c>
      <c r="F1418" s="32" t="s">
        <v>628</v>
      </c>
      <c r="G1418" s="32">
        <v>81122</v>
      </c>
      <c r="H1418" s="145">
        <v>450</v>
      </c>
      <c r="I1418" s="142">
        <v>450</v>
      </c>
      <c r="J1418" s="146"/>
      <c r="K1418" s="143"/>
      <c r="L1418" s="146">
        <v>10150</v>
      </c>
      <c r="M1418" s="143"/>
    </row>
    <row r="1419" spans="1:13">
      <c r="A1419" s="150"/>
      <c r="B1419" s="150" t="s">
        <v>391</v>
      </c>
      <c r="C1419" s="150" t="s">
        <v>621</v>
      </c>
      <c r="D1419" s="150"/>
      <c r="E1419" s="32" t="s">
        <v>632</v>
      </c>
      <c r="F1419" s="32" t="s">
        <v>624</v>
      </c>
      <c r="G1419" s="32">
        <v>86878</v>
      </c>
      <c r="H1419" s="147"/>
      <c r="I1419" s="144"/>
      <c r="J1419" s="147"/>
      <c r="K1419" s="144"/>
      <c r="L1419" s="147">
        <v>10150</v>
      </c>
      <c r="M1419" s="144"/>
    </row>
    <row r="1420" spans="1:13">
      <c r="A1420" s="148">
        <v>35</v>
      </c>
      <c r="B1420" s="148" t="s">
        <v>391</v>
      </c>
      <c r="C1420" s="148" t="s">
        <v>621</v>
      </c>
      <c r="D1420" s="148" t="s">
        <v>678</v>
      </c>
      <c r="E1420" s="32" t="s">
        <v>648</v>
      </c>
      <c r="F1420" s="32" t="s">
        <v>628</v>
      </c>
      <c r="G1420" s="32">
        <v>81154</v>
      </c>
      <c r="H1420" s="65">
        <v>3950</v>
      </c>
      <c r="I1420" s="32">
        <v>2600</v>
      </c>
      <c r="J1420" s="145">
        <v>400</v>
      </c>
      <c r="K1420" s="142">
        <v>0</v>
      </c>
      <c r="L1420" s="145">
        <v>10150</v>
      </c>
      <c r="M1420" s="142">
        <f>I1420+I1421+I1422+I1423+I1424*2</f>
        <v>7966</v>
      </c>
    </row>
    <row r="1421" spans="1:13">
      <c r="A1421" s="149"/>
      <c r="B1421" s="149" t="s">
        <v>391</v>
      </c>
      <c r="C1421" s="149" t="s">
        <v>621</v>
      </c>
      <c r="D1421" s="149" t="s">
        <v>678</v>
      </c>
      <c r="E1421" s="32" t="s">
        <v>661</v>
      </c>
      <c r="F1421" s="32" t="s">
        <v>628</v>
      </c>
      <c r="G1421" s="32">
        <v>81139</v>
      </c>
      <c r="H1421" s="65">
        <v>4000</v>
      </c>
      <c r="I1421" s="32">
        <v>1806</v>
      </c>
      <c r="J1421" s="146">
        <v>400</v>
      </c>
      <c r="K1421" s="143">
        <v>0</v>
      </c>
      <c r="L1421" s="146">
        <v>10150</v>
      </c>
      <c r="M1421" s="143"/>
    </row>
    <row r="1422" spans="1:13">
      <c r="A1422" s="149"/>
      <c r="B1422" s="149" t="s">
        <v>391</v>
      </c>
      <c r="C1422" s="149" t="s">
        <v>621</v>
      </c>
      <c r="D1422" s="149" t="s">
        <v>678</v>
      </c>
      <c r="E1422" s="32" t="s">
        <v>627</v>
      </c>
      <c r="F1422" s="32" t="s">
        <v>628</v>
      </c>
      <c r="G1422" s="32">
        <v>81132</v>
      </c>
      <c r="H1422" s="65">
        <v>3656</v>
      </c>
      <c r="I1422" s="32">
        <v>1900</v>
      </c>
      <c r="J1422" s="146">
        <v>400</v>
      </c>
      <c r="K1422" s="143">
        <v>0</v>
      </c>
      <c r="L1422" s="146">
        <v>10150</v>
      </c>
      <c r="M1422" s="143"/>
    </row>
    <row r="1423" spans="1:13">
      <c r="A1423" s="149"/>
      <c r="B1423" s="149" t="s">
        <v>391</v>
      </c>
      <c r="C1423" s="149" t="s">
        <v>621</v>
      </c>
      <c r="D1423" s="149" t="s">
        <v>678</v>
      </c>
      <c r="E1423" s="32" t="s">
        <v>637</v>
      </c>
      <c r="F1423" s="32" t="s">
        <v>630</v>
      </c>
      <c r="G1423" s="32">
        <v>137257</v>
      </c>
      <c r="H1423" s="65">
        <v>4246</v>
      </c>
      <c r="I1423" s="32">
        <v>760</v>
      </c>
      <c r="J1423" s="146">
        <v>400</v>
      </c>
      <c r="K1423" s="143">
        <v>0</v>
      </c>
      <c r="L1423" s="146">
        <v>10150</v>
      </c>
      <c r="M1423" s="143"/>
    </row>
    <row r="1424" spans="1:13">
      <c r="A1424" s="150"/>
      <c r="B1424" s="150" t="s">
        <v>391</v>
      </c>
      <c r="C1424" s="150" t="s">
        <v>621</v>
      </c>
      <c r="D1424" s="150" t="s">
        <v>678</v>
      </c>
      <c r="E1424" s="32" t="s">
        <v>631</v>
      </c>
      <c r="F1424" s="32" t="s">
        <v>628</v>
      </c>
      <c r="G1424" s="32">
        <v>81122</v>
      </c>
      <c r="H1424" s="65">
        <v>450</v>
      </c>
      <c r="I1424" s="32">
        <v>450</v>
      </c>
      <c r="J1424" s="147">
        <v>400</v>
      </c>
      <c r="K1424" s="144">
        <v>0</v>
      </c>
      <c r="L1424" s="147">
        <v>10150</v>
      </c>
      <c r="M1424" s="144"/>
    </row>
    <row r="1425" spans="1:13">
      <c r="A1425" s="148">
        <v>36</v>
      </c>
      <c r="B1425" s="148" t="s">
        <v>391</v>
      </c>
      <c r="C1425" s="148" t="s">
        <v>621</v>
      </c>
      <c r="D1425" s="148" t="s">
        <v>679</v>
      </c>
      <c r="E1425" s="32" t="s">
        <v>648</v>
      </c>
      <c r="F1425" s="32" t="s">
        <v>628</v>
      </c>
      <c r="G1425" s="32">
        <v>81154</v>
      </c>
      <c r="H1425" s="65">
        <v>3950</v>
      </c>
      <c r="I1425" s="32">
        <v>2600</v>
      </c>
      <c r="J1425" s="145">
        <v>400</v>
      </c>
      <c r="K1425" s="142">
        <v>0</v>
      </c>
      <c r="L1425" s="145">
        <v>10150</v>
      </c>
      <c r="M1425" s="142">
        <f>I1425+I1426+I1427+I1428+I1429*2</f>
        <v>7686</v>
      </c>
    </row>
    <row r="1426" spans="1:13">
      <c r="A1426" s="149"/>
      <c r="B1426" s="149" t="s">
        <v>391</v>
      </c>
      <c r="C1426" s="149" t="s">
        <v>621</v>
      </c>
      <c r="D1426" s="149"/>
      <c r="E1426" s="32" t="s">
        <v>661</v>
      </c>
      <c r="F1426" s="32" t="s">
        <v>628</v>
      </c>
      <c r="G1426" s="32">
        <v>81139</v>
      </c>
      <c r="H1426" s="65">
        <v>4000</v>
      </c>
      <c r="I1426" s="32">
        <v>1806</v>
      </c>
      <c r="J1426" s="146"/>
      <c r="K1426" s="143">
        <v>0</v>
      </c>
      <c r="L1426" s="146"/>
      <c r="M1426" s="143"/>
    </row>
    <row r="1427" spans="1:13">
      <c r="A1427" s="149"/>
      <c r="B1427" s="149" t="s">
        <v>391</v>
      </c>
      <c r="C1427" s="149" t="s">
        <v>621</v>
      </c>
      <c r="D1427" s="149"/>
      <c r="E1427" s="32" t="s">
        <v>627</v>
      </c>
      <c r="F1427" s="32" t="s">
        <v>628</v>
      </c>
      <c r="G1427" s="32">
        <v>81132</v>
      </c>
      <c r="H1427" s="65">
        <v>3656</v>
      </c>
      <c r="I1427" s="32">
        <v>1900</v>
      </c>
      <c r="J1427" s="146"/>
      <c r="K1427" s="143">
        <v>0</v>
      </c>
      <c r="L1427" s="146"/>
      <c r="M1427" s="143"/>
    </row>
    <row r="1428" spans="1:13">
      <c r="A1428" s="149"/>
      <c r="B1428" s="149" t="s">
        <v>391</v>
      </c>
      <c r="C1428" s="149" t="s">
        <v>621</v>
      </c>
      <c r="D1428" s="149"/>
      <c r="E1428" s="32" t="s">
        <v>629</v>
      </c>
      <c r="F1428" s="32" t="s">
        <v>630</v>
      </c>
      <c r="G1428" s="32">
        <v>260923</v>
      </c>
      <c r="H1428" s="65">
        <v>4246</v>
      </c>
      <c r="I1428" s="32">
        <v>480</v>
      </c>
      <c r="J1428" s="146"/>
      <c r="K1428" s="143">
        <v>0</v>
      </c>
      <c r="L1428" s="146"/>
      <c r="M1428" s="143"/>
    </row>
    <row r="1429" spans="1:13">
      <c r="A1429" s="150"/>
      <c r="B1429" s="150" t="s">
        <v>391</v>
      </c>
      <c r="C1429" s="150" t="s">
        <v>621</v>
      </c>
      <c r="D1429" s="150"/>
      <c r="E1429" s="32" t="s">
        <v>631</v>
      </c>
      <c r="F1429" s="32" t="s">
        <v>628</v>
      </c>
      <c r="G1429" s="32">
        <v>81122</v>
      </c>
      <c r="H1429" s="65">
        <v>450</v>
      </c>
      <c r="I1429" s="32">
        <v>450</v>
      </c>
      <c r="J1429" s="147"/>
      <c r="K1429" s="144">
        <v>0</v>
      </c>
      <c r="L1429" s="147"/>
      <c r="M1429" s="144"/>
    </row>
    <row r="1430" spans="1:13">
      <c r="A1430" s="148">
        <v>37</v>
      </c>
      <c r="B1430" s="148" t="s">
        <v>391</v>
      </c>
      <c r="C1430" s="148" t="s">
        <v>621</v>
      </c>
      <c r="D1430" s="148" t="s">
        <v>680</v>
      </c>
      <c r="E1430" s="32" t="s">
        <v>648</v>
      </c>
      <c r="F1430" s="32" t="s">
        <v>628</v>
      </c>
      <c r="G1430" s="32">
        <v>81154</v>
      </c>
      <c r="H1430" s="65">
        <v>3950</v>
      </c>
      <c r="I1430" s="32">
        <v>2600</v>
      </c>
      <c r="J1430" s="145">
        <v>400</v>
      </c>
      <c r="K1430" s="142">
        <v>0</v>
      </c>
      <c r="L1430" s="145">
        <v>10150</v>
      </c>
      <c r="M1430" s="142">
        <f>I1430+I1431+I1432+I1433+I1434*2</f>
        <v>9586</v>
      </c>
    </row>
    <row r="1431" spans="1:13">
      <c r="A1431" s="149"/>
      <c r="B1431" s="149" t="s">
        <v>391</v>
      </c>
      <c r="C1431" s="149" t="s">
        <v>621</v>
      </c>
      <c r="D1431" s="149" t="s">
        <v>680</v>
      </c>
      <c r="E1431" s="32" t="s">
        <v>664</v>
      </c>
      <c r="F1431" s="32" t="s">
        <v>624</v>
      </c>
      <c r="G1431" s="32">
        <v>86898</v>
      </c>
      <c r="H1431" s="65">
        <v>4000</v>
      </c>
      <c r="I1431" s="32">
        <v>1606</v>
      </c>
      <c r="J1431" s="146">
        <v>400</v>
      </c>
      <c r="K1431" s="143">
        <v>0</v>
      </c>
      <c r="L1431" s="146">
        <v>10150</v>
      </c>
      <c r="M1431" s="143"/>
    </row>
    <row r="1432" spans="1:13">
      <c r="A1432" s="149"/>
      <c r="B1432" s="149" t="s">
        <v>391</v>
      </c>
      <c r="C1432" s="149" t="s">
        <v>621</v>
      </c>
      <c r="D1432" s="149" t="s">
        <v>680</v>
      </c>
      <c r="E1432" s="32" t="s">
        <v>627</v>
      </c>
      <c r="F1432" s="32" t="s">
        <v>628</v>
      </c>
      <c r="G1432" s="32">
        <v>81132</v>
      </c>
      <c r="H1432" s="65">
        <v>3656</v>
      </c>
      <c r="I1432" s="32">
        <v>1900</v>
      </c>
      <c r="J1432" s="146">
        <v>400</v>
      </c>
      <c r="K1432" s="143">
        <v>0</v>
      </c>
      <c r="L1432" s="146">
        <v>10150</v>
      </c>
      <c r="M1432" s="143"/>
    </row>
    <row r="1433" spans="1:13">
      <c r="A1433" s="149"/>
      <c r="B1433" s="149" t="s">
        <v>391</v>
      </c>
      <c r="C1433" s="149" t="s">
        <v>621</v>
      </c>
      <c r="D1433" s="149" t="s">
        <v>680</v>
      </c>
      <c r="E1433" s="32" t="s">
        <v>634</v>
      </c>
      <c r="F1433" s="32" t="s">
        <v>628</v>
      </c>
      <c r="G1433" s="32">
        <v>81128</v>
      </c>
      <c r="H1433" s="65">
        <v>4246</v>
      </c>
      <c r="I1433" s="32">
        <v>2580</v>
      </c>
      <c r="J1433" s="146">
        <v>400</v>
      </c>
      <c r="K1433" s="143">
        <v>0</v>
      </c>
      <c r="L1433" s="146">
        <v>10150</v>
      </c>
      <c r="M1433" s="143"/>
    </row>
    <row r="1434" spans="1:13">
      <c r="A1434" s="150"/>
      <c r="B1434" s="150" t="s">
        <v>391</v>
      </c>
      <c r="C1434" s="150" t="s">
        <v>621</v>
      </c>
      <c r="D1434" s="150" t="s">
        <v>680</v>
      </c>
      <c r="E1434" s="32" t="s">
        <v>631</v>
      </c>
      <c r="F1434" s="32" t="s">
        <v>628</v>
      </c>
      <c r="G1434" s="32">
        <v>81122</v>
      </c>
      <c r="H1434" s="65">
        <v>450</v>
      </c>
      <c r="I1434" s="32">
        <v>450</v>
      </c>
      <c r="J1434" s="147">
        <v>400</v>
      </c>
      <c r="K1434" s="144">
        <v>0</v>
      </c>
      <c r="L1434" s="147">
        <v>10150</v>
      </c>
      <c r="M1434" s="144"/>
    </row>
    <row r="1435" spans="1:13">
      <c r="A1435" s="148">
        <v>38</v>
      </c>
      <c r="B1435" s="148" t="s">
        <v>391</v>
      </c>
      <c r="C1435" s="148" t="s">
        <v>621</v>
      </c>
      <c r="D1435" s="148" t="s">
        <v>681</v>
      </c>
      <c r="E1435" s="32" t="s">
        <v>648</v>
      </c>
      <c r="F1435" s="32" t="s">
        <v>628</v>
      </c>
      <c r="G1435" s="32">
        <v>81154</v>
      </c>
      <c r="H1435" s="65">
        <v>3950</v>
      </c>
      <c r="I1435" s="32">
        <v>2600</v>
      </c>
      <c r="J1435" s="145">
        <v>400</v>
      </c>
      <c r="K1435" s="142">
        <v>0</v>
      </c>
      <c r="L1435" s="145">
        <v>10150</v>
      </c>
      <c r="M1435" s="142">
        <f>I1435+I1436+I1437+I1438+I1439*2</f>
        <v>7766</v>
      </c>
    </row>
    <row r="1436" spans="1:13">
      <c r="A1436" s="149"/>
      <c r="B1436" s="149" t="s">
        <v>391</v>
      </c>
      <c r="C1436" s="149" t="s">
        <v>621</v>
      </c>
      <c r="D1436" s="149" t="s">
        <v>681</v>
      </c>
      <c r="E1436" s="32" t="s">
        <v>664</v>
      </c>
      <c r="F1436" s="32" t="s">
        <v>624</v>
      </c>
      <c r="G1436" s="32">
        <v>86898</v>
      </c>
      <c r="H1436" s="65">
        <v>4000</v>
      </c>
      <c r="I1436" s="32">
        <v>1606</v>
      </c>
      <c r="J1436" s="146">
        <v>400</v>
      </c>
      <c r="K1436" s="143">
        <v>0</v>
      </c>
      <c r="L1436" s="146">
        <v>10150</v>
      </c>
      <c r="M1436" s="143"/>
    </row>
    <row r="1437" spans="1:13">
      <c r="A1437" s="149"/>
      <c r="B1437" s="149" t="s">
        <v>391</v>
      </c>
      <c r="C1437" s="149" t="s">
        <v>621</v>
      </c>
      <c r="D1437" s="149" t="s">
        <v>681</v>
      </c>
      <c r="E1437" s="32" t="s">
        <v>627</v>
      </c>
      <c r="F1437" s="32" t="s">
        <v>628</v>
      </c>
      <c r="G1437" s="32">
        <v>81132</v>
      </c>
      <c r="H1437" s="65">
        <v>3656</v>
      </c>
      <c r="I1437" s="32">
        <v>1900</v>
      </c>
      <c r="J1437" s="146">
        <v>400</v>
      </c>
      <c r="K1437" s="143">
        <v>0</v>
      </c>
      <c r="L1437" s="146">
        <v>10150</v>
      </c>
      <c r="M1437" s="143"/>
    </row>
    <row r="1438" spans="1:13">
      <c r="A1438" s="149"/>
      <c r="B1438" s="149" t="s">
        <v>391</v>
      </c>
      <c r="C1438" s="149" t="s">
        <v>621</v>
      </c>
      <c r="D1438" s="149" t="s">
        <v>681</v>
      </c>
      <c r="E1438" s="32" t="s">
        <v>637</v>
      </c>
      <c r="F1438" s="32" t="s">
        <v>630</v>
      </c>
      <c r="G1438" s="32">
        <v>137257</v>
      </c>
      <c r="H1438" s="65">
        <v>4246</v>
      </c>
      <c r="I1438" s="32">
        <v>760</v>
      </c>
      <c r="J1438" s="146">
        <v>400</v>
      </c>
      <c r="K1438" s="143">
        <v>0</v>
      </c>
      <c r="L1438" s="146">
        <v>10150</v>
      </c>
      <c r="M1438" s="143"/>
    </row>
    <row r="1439" spans="1:13">
      <c r="A1439" s="150"/>
      <c r="B1439" s="150" t="s">
        <v>391</v>
      </c>
      <c r="C1439" s="150" t="s">
        <v>621</v>
      </c>
      <c r="D1439" s="150" t="s">
        <v>681</v>
      </c>
      <c r="E1439" s="32" t="s">
        <v>631</v>
      </c>
      <c r="F1439" s="32" t="s">
        <v>628</v>
      </c>
      <c r="G1439" s="32">
        <v>81122</v>
      </c>
      <c r="H1439" s="65">
        <v>450</v>
      </c>
      <c r="I1439" s="32">
        <v>450</v>
      </c>
      <c r="J1439" s="147">
        <v>400</v>
      </c>
      <c r="K1439" s="144">
        <v>0</v>
      </c>
      <c r="L1439" s="147">
        <v>10150</v>
      </c>
      <c r="M1439" s="144"/>
    </row>
    <row r="1440" spans="1:13">
      <c r="A1440" s="148">
        <v>39</v>
      </c>
      <c r="B1440" s="148" t="s">
        <v>391</v>
      </c>
      <c r="C1440" s="148" t="s">
        <v>621</v>
      </c>
      <c r="D1440" s="148" t="s">
        <v>682</v>
      </c>
      <c r="E1440" s="32" t="s">
        <v>648</v>
      </c>
      <c r="F1440" s="32" t="s">
        <v>628</v>
      </c>
      <c r="G1440" s="32">
        <v>81154</v>
      </c>
      <c r="H1440" s="65">
        <v>3950</v>
      </c>
      <c r="I1440" s="32">
        <v>2600</v>
      </c>
      <c r="J1440" s="145">
        <v>400</v>
      </c>
      <c r="K1440" s="142">
        <v>0</v>
      </c>
      <c r="L1440" s="145">
        <v>10150</v>
      </c>
      <c r="M1440" s="142">
        <f>I1440+I1441+I1442+I1443+I1444*2</f>
        <v>7486</v>
      </c>
    </row>
    <row r="1441" spans="1:13">
      <c r="A1441" s="149"/>
      <c r="B1441" s="149" t="s">
        <v>391</v>
      </c>
      <c r="C1441" s="149" t="s">
        <v>621</v>
      </c>
      <c r="D1441" s="149" t="s">
        <v>682</v>
      </c>
      <c r="E1441" s="32" t="s">
        <v>664</v>
      </c>
      <c r="F1441" s="32" t="s">
        <v>624</v>
      </c>
      <c r="G1441" s="32">
        <v>86898</v>
      </c>
      <c r="H1441" s="65">
        <v>4000</v>
      </c>
      <c r="I1441" s="32">
        <v>1606</v>
      </c>
      <c r="J1441" s="146">
        <v>400</v>
      </c>
      <c r="K1441" s="143">
        <v>0</v>
      </c>
      <c r="L1441" s="146">
        <v>10150</v>
      </c>
      <c r="M1441" s="143"/>
    </row>
    <row r="1442" spans="1:13">
      <c r="A1442" s="149"/>
      <c r="B1442" s="149" t="s">
        <v>391</v>
      </c>
      <c r="C1442" s="149" t="s">
        <v>621</v>
      </c>
      <c r="D1442" s="149" t="s">
        <v>682</v>
      </c>
      <c r="E1442" s="32" t="s">
        <v>627</v>
      </c>
      <c r="F1442" s="32" t="s">
        <v>628</v>
      </c>
      <c r="G1442" s="32">
        <v>81132</v>
      </c>
      <c r="H1442" s="65">
        <v>3656</v>
      </c>
      <c r="I1442" s="32">
        <v>1900</v>
      </c>
      <c r="J1442" s="146">
        <v>400</v>
      </c>
      <c r="K1442" s="143">
        <v>0</v>
      </c>
      <c r="L1442" s="146">
        <v>10150</v>
      </c>
      <c r="M1442" s="143"/>
    </row>
    <row r="1443" spans="1:13">
      <c r="A1443" s="149"/>
      <c r="B1443" s="149" t="s">
        <v>391</v>
      </c>
      <c r="C1443" s="149" t="s">
        <v>621</v>
      </c>
      <c r="D1443" s="149" t="s">
        <v>682</v>
      </c>
      <c r="E1443" s="32" t="s">
        <v>629</v>
      </c>
      <c r="F1443" s="32" t="s">
        <v>630</v>
      </c>
      <c r="G1443" s="32">
        <v>260923</v>
      </c>
      <c r="H1443" s="65">
        <v>4246</v>
      </c>
      <c r="I1443" s="32">
        <v>480</v>
      </c>
      <c r="J1443" s="146">
        <v>400</v>
      </c>
      <c r="K1443" s="143">
        <v>0</v>
      </c>
      <c r="L1443" s="146">
        <v>10150</v>
      </c>
      <c r="M1443" s="143"/>
    </row>
    <row r="1444" spans="1:13">
      <c r="A1444" s="150"/>
      <c r="B1444" s="150" t="s">
        <v>391</v>
      </c>
      <c r="C1444" s="150" t="s">
        <v>621</v>
      </c>
      <c r="D1444" s="150" t="s">
        <v>682</v>
      </c>
      <c r="E1444" s="32" t="s">
        <v>631</v>
      </c>
      <c r="F1444" s="32" t="s">
        <v>628</v>
      </c>
      <c r="G1444" s="32">
        <v>81122</v>
      </c>
      <c r="H1444" s="65">
        <v>450</v>
      </c>
      <c r="I1444" s="32">
        <v>450</v>
      </c>
      <c r="J1444" s="147">
        <v>400</v>
      </c>
      <c r="K1444" s="144">
        <v>0</v>
      </c>
      <c r="L1444" s="147">
        <v>10150</v>
      </c>
      <c r="M1444" s="144"/>
    </row>
    <row r="1445" spans="1:13">
      <c r="A1445" s="148">
        <v>40</v>
      </c>
      <c r="B1445" s="148" t="s">
        <v>391</v>
      </c>
      <c r="C1445" s="148" t="s">
        <v>621</v>
      </c>
      <c r="D1445" s="148" t="s">
        <v>683</v>
      </c>
      <c r="E1445" s="32" t="s">
        <v>642</v>
      </c>
      <c r="F1445" s="32" t="s">
        <v>628</v>
      </c>
      <c r="G1445" s="32">
        <v>260925</v>
      </c>
      <c r="H1445" s="65">
        <v>3950</v>
      </c>
      <c r="I1445" s="32">
        <v>2800</v>
      </c>
      <c r="J1445" s="145">
        <v>400</v>
      </c>
      <c r="K1445" s="142">
        <v>0</v>
      </c>
      <c r="L1445" s="145">
        <v>10150</v>
      </c>
      <c r="M1445" s="142">
        <f>I1445+I1446+I1447+I1448+I1449*2</f>
        <v>8406</v>
      </c>
    </row>
    <row r="1446" spans="1:13">
      <c r="A1446" s="149"/>
      <c r="B1446" s="149" t="s">
        <v>391</v>
      </c>
      <c r="C1446" s="149" t="s">
        <v>621</v>
      </c>
      <c r="D1446" s="149" t="s">
        <v>683</v>
      </c>
      <c r="E1446" s="32" t="s">
        <v>664</v>
      </c>
      <c r="F1446" s="32" t="s">
        <v>624</v>
      </c>
      <c r="G1446" s="32">
        <v>86898</v>
      </c>
      <c r="H1446" s="65">
        <v>4000</v>
      </c>
      <c r="I1446" s="32">
        <v>1606</v>
      </c>
      <c r="J1446" s="146">
        <v>400</v>
      </c>
      <c r="K1446" s="143">
        <v>0</v>
      </c>
      <c r="L1446" s="146">
        <v>10150</v>
      </c>
      <c r="M1446" s="143"/>
    </row>
    <row r="1447" spans="1:13">
      <c r="A1447" s="149"/>
      <c r="B1447" s="149" t="s">
        <v>391</v>
      </c>
      <c r="C1447" s="149" t="s">
        <v>621</v>
      </c>
      <c r="D1447" s="149" t="s">
        <v>683</v>
      </c>
      <c r="E1447" s="32" t="s">
        <v>676</v>
      </c>
      <c r="F1447" s="32" t="s">
        <v>628</v>
      </c>
      <c r="G1447" s="32">
        <v>81109</v>
      </c>
      <c r="H1447" s="65">
        <v>3656</v>
      </c>
      <c r="I1447" s="32">
        <v>1800</v>
      </c>
      <c r="J1447" s="146">
        <v>400</v>
      </c>
      <c r="K1447" s="143">
        <v>0</v>
      </c>
      <c r="L1447" s="146">
        <v>10150</v>
      </c>
      <c r="M1447" s="143"/>
    </row>
    <row r="1448" spans="1:13">
      <c r="A1448" s="149"/>
      <c r="B1448" s="149" t="s">
        <v>391</v>
      </c>
      <c r="C1448" s="149" t="s">
        <v>621</v>
      </c>
      <c r="D1448" s="149" t="s">
        <v>683</v>
      </c>
      <c r="E1448" s="32" t="s">
        <v>677</v>
      </c>
      <c r="F1448" s="32" t="s">
        <v>628</v>
      </c>
      <c r="G1448" s="32">
        <v>280477</v>
      </c>
      <c r="H1448" s="65">
        <v>4246</v>
      </c>
      <c r="I1448" s="32">
        <v>1300</v>
      </c>
      <c r="J1448" s="146">
        <v>400</v>
      </c>
      <c r="K1448" s="143">
        <v>0</v>
      </c>
      <c r="L1448" s="146">
        <v>10150</v>
      </c>
      <c r="M1448" s="143"/>
    </row>
    <row r="1449" spans="1:13">
      <c r="A1449" s="150"/>
      <c r="B1449" s="150" t="s">
        <v>391</v>
      </c>
      <c r="C1449" s="150" t="s">
        <v>621</v>
      </c>
      <c r="D1449" s="150" t="s">
        <v>683</v>
      </c>
      <c r="E1449" s="32" t="s">
        <v>631</v>
      </c>
      <c r="F1449" s="32" t="s">
        <v>628</v>
      </c>
      <c r="G1449" s="32">
        <v>81122</v>
      </c>
      <c r="H1449" s="65">
        <v>450</v>
      </c>
      <c r="I1449" s="32">
        <v>450</v>
      </c>
      <c r="J1449" s="147">
        <v>400</v>
      </c>
      <c r="K1449" s="144">
        <v>0</v>
      </c>
      <c r="L1449" s="147">
        <v>10150</v>
      </c>
      <c r="M1449" s="144"/>
    </row>
    <row r="1450" spans="1:13">
      <c r="A1450" s="148">
        <v>41</v>
      </c>
      <c r="B1450" s="148" t="s">
        <v>391</v>
      </c>
      <c r="C1450" s="148" t="s">
        <v>621</v>
      </c>
      <c r="D1450" s="148" t="s">
        <v>684</v>
      </c>
      <c r="E1450" s="32" t="s">
        <v>648</v>
      </c>
      <c r="F1450" s="32" t="s">
        <v>628</v>
      </c>
      <c r="G1450" s="32">
        <v>81154</v>
      </c>
      <c r="H1450" s="65">
        <v>3950</v>
      </c>
      <c r="I1450" s="32">
        <v>2600</v>
      </c>
      <c r="J1450" s="145">
        <v>400</v>
      </c>
      <c r="K1450" s="142">
        <v>0</v>
      </c>
      <c r="L1450" s="145">
        <v>10150</v>
      </c>
      <c r="M1450" s="142">
        <f>I1450+I1451+I1452+I1453+I1454*2</f>
        <v>9786</v>
      </c>
    </row>
    <row r="1451" spans="1:13">
      <c r="A1451" s="149"/>
      <c r="B1451" s="149" t="s">
        <v>391</v>
      </c>
      <c r="C1451" s="149" t="s">
        <v>621</v>
      </c>
      <c r="D1451" s="149"/>
      <c r="E1451" s="32" t="s">
        <v>661</v>
      </c>
      <c r="F1451" s="32" t="s">
        <v>628</v>
      </c>
      <c r="G1451" s="32">
        <v>81139</v>
      </c>
      <c r="H1451" s="65">
        <v>4000</v>
      </c>
      <c r="I1451" s="32">
        <v>1806</v>
      </c>
      <c r="J1451" s="146"/>
      <c r="K1451" s="143">
        <v>0</v>
      </c>
      <c r="L1451" s="146"/>
      <c r="M1451" s="143"/>
    </row>
    <row r="1452" spans="1:13">
      <c r="A1452" s="149"/>
      <c r="B1452" s="149" t="s">
        <v>391</v>
      </c>
      <c r="C1452" s="149" t="s">
        <v>621</v>
      </c>
      <c r="D1452" s="149"/>
      <c r="E1452" s="32" t="s">
        <v>627</v>
      </c>
      <c r="F1452" s="32" t="s">
        <v>628</v>
      </c>
      <c r="G1452" s="32">
        <v>81132</v>
      </c>
      <c r="H1452" s="65">
        <v>3656</v>
      </c>
      <c r="I1452" s="32">
        <v>1900</v>
      </c>
      <c r="J1452" s="146"/>
      <c r="K1452" s="143">
        <v>0</v>
      </c>
      <c r="L1452" s="146"/>
      <c r="M1452" s="143"/>
    </row>
    <row r="1453" spans="1:13">
      <c r="A1453" s="149"/>
      <c r="B1453" s="149" t="s">
        <v>391</v>
      </c>
      <c r="C1453" s="149" t="s">
        <v>621</v>
      </c>
      <c r="D1453" s="149"/>
      <c r="E1453" s="32" t="s">
        <v>634</v>
      </c>
      <c r="F1453" s="32" t="s">
        <v>628</v>
      </c>
      <c r="G1453" s="32">
        <v>81128</v>
      </c>
      <c r="H1453" s="65">
        <v>4246</v>
      </c>
      <c r="I1453" s="32">
        <v>2580</v>
      </c>
      <c r="J1453" s="146"/>
      <c r="K1453" s="143">
        <v>0</v>
      </c>
      <c r="L1453" s="146"/>
      <c r="M1453" s="143"/>
    </row>
    <row r="1454" spans="1:13">
      <c r="A1454" s="149"/>
      <c r="B1454" s="149" t="s">
        <v>391</v>
      </c>
      <c r="C1454" s="149" t="s">
        <v>621</v>
      </c>
      <c r="D1454" s="149"/>
      <c r="E1454" s="32" t="s">
        <v>631</v>
      </c>
      <c r="F1454" s="32" t="s">
        <v>628</v>
      </c>
      <c r="G1454" s="32">
        <v>81122</v>
      </c>
      <c r="H1454" s="145">
        <v>450</v>
      </c>
      <c r="I1454" s="142">
        <v>450</v>
      </c>
      <c r="J1454" s="146"/>
      <c r="K1454" s="143">
        <v>0</v>
      </c>
      <c r="L1454" s="146"/>
      <c r="M1454" s="143"/>
    </row>
    <row r="1455" spans="1:13">
      <c r="A1455" s="150"/>
      <c r="B1455" s="150" t="s">
        <v>391</v>
      </c>
      <c r="C1455" s="150" t="s">
        <v>621</v>
      </c>
      <c r="D1455" s="150"/>
      <c r="E1455" s="32" t="s">
        <v>632</v>
      </c>
      <c r="F1455" s="32" t="s">
        <v>624</v>
      </c>
      <c r="G1455" s="32">
        <v>86878</v>
      </c>
      <c r="H1455" s="147"/>
      <c r="I1455" s="144"/>
      <c r="J1455" s="147"/>
      <c r="K1455" s="144">
        <v>0</v>
      </c>
      <c r="L1455" s="147"/>
      <c r="M1455" s="144"/>
    </row>
    <row r="1456" spans="1:13">
      <c r="A1456" s="148">
        <v>42</v>
      </c>
      <c r="B1456" s="148" t="s">
        <v>391</v>
      </c>
      <c r="C1456" s="148" t="s">
        <v>621</v>
      </c>
      <c r="D1456" s="148" t="s">
        <v>685</v>
      </c>
      <c r="E1456" s="32" t="s">
        <v>648</v>
      </c>
      <c r="F1456" s="32" t="s">
        <v>628</v>
      </c>
      <c r="G1456" s="32">
        <v>81154</v>
      </c>
      <c r="H1456" s="65">
        <v>3950</v>
      </c>
      <c r="I1456" s="32">
        <v>2600</v>
      </c>
      <c r="J1456" s="145">
        <v>400</v>
      </c>
      <c r="K1456" s="142">
        <v>0</v>
      </c>
      <c r="L1456" s="145">
        <v>10150</v>
      </c>
      <c r="M1456" s="142">
        <f>I1456+I1457+I1458+I1459+I1460*2</f>
        <v>8406</v>
      </c>
    </row>
    <row r="1457" spans="1:13">
      <c r="A1457" s="149"/>
      <c r="B1457" s="149" t="s">
        <v>391</v>
      </c>
      <c r="C1457" s="149" t="s">
        <v>621</v>
      </c>
      <c r="D1457" s="149" t="s">
        <v>685</v>
      </c>
      <c r="E1457" s="32" t="s">
        <v>661</v>
      </c>
      <c r="F1457" s="32" t="s">
        <v>628</v>
      </c>
      <c r="G1457" s="32">
        <v>81139</v>
      </c>
      <c r="H1457" s="65">
        <v>4000</v>
      </c>
      <c r="I1457" s="32">
        <v>1806</v>
      </c>
      <c r="J1457" s="146"/>
      <c r="K1457" s="143">
        <v>0</v>
      </c>
      <c r="L1457" s="146"/>
      <c r="M1457" s="143"/>
    </row>
    <row r="1458" spans="1:13">
      <c r="A1458" s="149"/>
      <c r="B1458" s="149" t="s">
        <v>391</v>
      </c>
      <c r="C1458" s="149" t="s">
        <v>621</v>
      </c>
      <c r="D1458" s="149" t="s">
        <v>685</v>
      </c>
      <c r="E1458" s="32" t="s">
        <v>676</v>
      </c>
      <c r="F1458" s="32" t="s">
        <v>628</v>
      </c>
      <c r="G1458" s="32">
        <v>81109</v>
      </c>
      <c r="H1458" s="65">
        <v>3656</v>
      </c>
      <c r="I1458" s="32">
        <v>1800</v>
      </c>
      <c r="J1458" s="146"/>
      <c r="K1458" s="143">
        <v>0</v>
      </c>
      <c r="L1458" s="146"/>
      <c r="M1458" s="143"/>
    </row>
    <row r="1459" spans="1:13">
      <c r="A1459" s="149"/>
      <c r="B1459" s="149" t="s">
        <v>391</v>
      </c>
      <c r="C1459" s="149" t="s">
        <v>621</v>
      </c>
      <c r="D1459" s="149" t="s">
        <v>685</v>
      </c>
      <c r="E1459" s="32" t="s">
        <v>677</v>
      </c>
      <c r="F1459" s="32" t="s">
        <v>628</v>
      </c>
      <c r="G1459" s="32">
        <v>280477</v>
      </c>
      <c r="H1459" s="65">
        <v>4246</v>
      </c>
      <c r="I1459" s="32">
        <v>1300</v>
      </c>
      <c r="J1459" s="146"/>
      <c r="K1459" s="143">
        <v>0</v>
      </c>
      <c r="L1459" s="146"/>
      <c r="M1459" s="143"/>
    </row>
    <row r="1460" spans="1:13">
      <c r="A1460" s="149"/>
      <c r="B1460" s="149" t="s">
        <v>391</v>
      </c>
      <c r="C1460" s="149" t="s">
        <v>621</v>
      </c>
      <c r="D1460" s="149" t="s">
        <v>685</v>
      </c>
      <c r="E1460" s="32" t="s">
        <v>631</v>
      </c>
      <c r="F1460" s="32" t="s">
        <v>628</v>
      </c>
      <c r="G1460" s="32">
        <v>81122</v>
      </c>
      <c r="H1460" s="145">
        <v>450</v>
      </c>
      <c r="I1460" s="142">
        <v>450</v>
      </c>
      <c r="J1460" s="146"/>
      <c r="K1460" s="143">
        <v>0</v>
      </c>
      <c r="L1460" s="146"/>
      <c r="M1460" s="143"/>
    </row>
    <row r="1461" spans="1:13">
      <c r="A1461" s="150"/>
      <c r="B1461" s="150" t="s">
        <v>391</v>
      </c>
      <c r="C1461" s="150" t="s">
        <v>621</v>
      </c>
      <c r="D1461" s="150" t="s">
        <v>685</v>
      </c>
      <c r="E1461" s="32" t="s">
        <v>632</v>
      </c>
      <c r="F1461" s="32" t="s">
        <v>624</v>
      </c>
      <c r="G1461" s="32">
        <v>86878</v>
      </c>
      <c r="H1461" s="147"/>
      <c r="I1461" s="144"/>
      <c r="J1461" s="147"/>
      <c r="K1461" s="144">
        <v>0</v>
      </c>
      <c r="L1461" s="147"/>
      <c r="M1461" s="144"/>
    </row>
    <row r="1462" spans="1:13">
      <c r="A1462" s="148">
        <v>43</v>
      </c>
      <c r="B1462" s="148" t="s">
        <v>391</v>
      </c>
      <c r="C1462" s="148" t="s">
        <v>621</v>
      </c>
      <c r="D1462" s="148" t="s">
        <v>686</v>
      </c>
      <c r="E1462" s="32" t="s">
        <v>654</v>
      </c>
      <c r="F1462" s="32" t="s">
        <v>628</v>
      </c>
      <c r="G1462" s="32">
        <v>81159</v>
      </c>
      <c r="H1462" s="65">
        <v>3950</v>
      </c>
      <c r="I1462" s="32">
        <v>2600</v>
      </c>
      <c r="J1462" s="145">
        <v>400</v>
      </c>
      <c r="K1462" s="142">
        <v>0</v>
      </c>
      <c r="L1462" s="145">
        <v>10150</v>
      </c>
      <c r="M1462" s="142">
        <f>I1462+I1463+I1464+I1465+I1466*2</f>
        <v>9786</v>
      </c>
    </row>
    <row r="1463" spans="1:13">
      <c r="A1463" s="149"/>
      <c r="B1463" s="149" t="s">
        <v>391</v>
      </c>
      <c r="C1463" s="149" t="s">
        <v>621</v>
      </c>
      <c r="D1463" s="149" t="s">
        <v>686</v>
      </c>
      <c r="E1463" s="32" t="s">
        <v>661</v>
      </c>
      <c r="F1463" s="32" t="s">
        <v>628</v>
      </c>
      <c r="G1463" s="32">
        <v>81139</v>
      </c>
      <c r="H1463" s="65">
        <v>4000</v>
      </c>
      <c r="I1463" s="32">
        <v>1806</v>
      </c>
      <c r="J1463" s="146">
        <v>400</v>
      </c>
      <c r="K1463" s="143">
        <v>0</v>
      </c>
      <c r="L1463" s="146">
        <v>10150</v>
      </c>
      <c r="M1463" s="143"/>
    </row>
    <row r="1464" spans="1:13">
      <c r="A1464" s="149"/>
      <c r="B1464" s="149" t="s">
        <v>391</v>
      </c>
      <c r="C1464" s="149" t="s">
        <v>621</v>
      </c>
      <c r="D1464" s="149" t="s">
        <v>686</v>
      </c>
      <c r="E1464" s="32" t="s">
        <v>627</v>
      </c>
      <c r="F1464" s="32" t="s">
        <v>628</v>
      </c>
      <c r="G1464" s="32">
        <v>81132</v>
      </c>
      <c r="H1464" s="65">
        <v>3656</v>
      </c>
      <c r="I1464" s="32">
        <v>1900</v>
      </c>
      <c r="J1464" s="146">
        <v>400</v>
      </c>
      <c r="K1464" s="143">
        <v>0</v>
      </c>
      <c r="L1464" s="146">
        <v>10150</v>
      </c>
      <c r="M1464" s="143"/>
    </row>
    <row r="1465" spans="1:13">
      <c r="A1465" s="149"/>
      <c r="B1465" s="149" t="s">
        <v>391</v>
      </c>
      <c r="C1465" s="149" t="s">
        <v>621</v>
      </c>
      <c r="D1465" s="149" t="s">
        <v>686</v>
      </c>
      <c r="E1465" s="32" t="s">
        <v>634</v>
      </c>
      <c r="F1465" s="32" t="s">
        <v>628</v>
      </c>
      <c r="G1465" s="32">
        <v>81128</v>
      </c>
      <c r="H1465" s="65">
        <v>4246</v>
      </c>
      <c r="I1465" s="32">
        <v>2580</v>
      </c>
      <c r="J1465" s="146">
        <v>400</v>
      </c>
      <c r="K1465" s="143">
        <v>0</v>
      </c>
      <c r="L1465" s="146">
        <v>10150</v>
      </c>
      <c r="M1465" s="143"/>
    </row>
    <row r="1466" spans="1:13">
      <c r="A1466" s="149"/>
      <c r="B1466" s="149" t="s">
        <v>391</v>
      </c>
      <c r="C1466" s="149" t="s">
        <v>621</v>
      </c>
      <c r="D1466" s="149" t="s">
        <v>686</v>
      </c>
      <c r="E1466" s="32" t="s">
        <v>631</v>
      </c>
      <c r="F1466" s="32" t="s">
        <v>628</v>
      </c>
      <c r="G1466" s="32">
        <v>81122</v>
      </c>
      <c r="H1466" s="145">
        <v>450</v>
      </c>
      <c r="I1466" s="142">
        <v>450</v>
      </c>
      <c r="J1466" s="146">
        <v>400</v>
      </c>
      <c r="K1466" s="143">
        <v>0</v>
      </c>
      <c r="L1466" s="146">
        <v>10150</v>
      </c>
      <c r="M1466" s="143"/>
    </row>
    <row r="1467" spans="1:13">
      <c r="A1467" s="150"/>
      <c r="B1467" s="150" t="s">
        <v>391</v>
      </c>
      <c r="C1467" s="150" t="s">
        <v>621</v>
      </c>
      <c r="D1467" s="150" t="s">
        <v>686</v>
      </c>
      <c r="E1467" s="32" t="s">
        <v>632</v>
      </c>
      <c r="F1467" s="32" t="s">
        <v>624</v>
      </c>
      <c r="G1467" s="32">
        <v>86878</v>
      </c>
      <c r="H1467" s="147">
        <v>450</v>
      </c>
      <c r="I1467" s="144">
        <v>450</v>
      </c>
      <c r="J1467" s="147">
        <v>400</v>
      </c>
      <c r="K1467" s="144">
        <v>0</v>
      </c>
      <c r="L1467" s="147">
        <v>10150</v>
      </c>
      <c r="M1467" s="144"/>
    </row>
    <row r="1468" spans="1:13">
      <c r="A1468" s="148">
        <v>44</v>
      </c>
      <c r="B1468" s="148" t="s">
        <v>391</v>
      </c>
      <c r="C1468" s="148" t="s">
        <v>621</v>
      </c>
      <c r="D1468" s="148" t="s">
        <v>687</v>
      </c>
      <c r="E1468" s="32" t="s">
        <v>654</v>
      </c>
      <c r="F1468" s="32" t="s">
        <v>628</v>
      </c>
      <c r="G1468" s="32">
        <v>81159</v>
      </c>
      <c r="H1468" s="65">
        <v>3950</v>
      </c>
      <c r="I1468" s="32">
        <v>2600</v>
      </c>
      <c r="J1468" s="145">
        <v>400</v>
      </c>
      <c r="K1468" s="142">
        <v>0</v>
      </c>
      <c r="L1468" s="145">
        <v>10150</v>
      </c>
      <c r="M1468" s="142">
        <f>I1468+I1469+I1470+I1471+I1472*2</f>
        <v>7966</v>
      </c>
    </row>
    <row r="1469" spans="1:13">
      <c r="A1469" s="149"/>
      <c r="B1469" s="149" t="s">
        <v>391</v>
      </c>
      <c r="C1469" s="149" t="s">
        <v>621</v>
      </c>
      <c r="D1469" s="149" t="s">
        <v>687</v>
      </c>
      <c r="E1469" s="32" t="s">
        <v>661</v>
      </c>
      <c r="F1469" s="32" t="s">
        <v>628</v>
      </c>
      <c r="G1469" s="32">
        <v>81139</v>
      </c>
      <c r="H1469" s="65">
        <v>4000</v>
      </c>
      <c r="I1469" s="32">
        <v>1806</v>
      </c>
      <c r="J1469" s="146">
        <v>400</v>
      </c>
      <c r="K1469" s="143">
        <v>0</v>
      </c>
      <c r="L1469" s="146">
        <v>10150</v>
      </c>
      <c r="M1469" s="143"/>
    </row>
    <row r="1470" spans="1:13">
      <c r="A1470" s="149"/>
      <c r="B1470" s="149" t="s">
        <v>391</v>
      </c>
      <c r="C1470" s="149" t="s">
        <v>621</v>
      </c>
      <c r="D1470" s="149" t="s">
        <v>687</v>
      </c>
      <c r="E1470" s="32" t="s">
        <v>627</v>
      </c>
      <c r="F1470" s="32" t="s">
        <v>628</v>
      </c>
      <c r="G1470" s="32">
        <v>81132</v>
      </c>
      <c r="H1470" s="65">
        <v>3656</v>
      </c>
      <c r="I1470" s="32">
        <v>1900</v>
      </c>
      <c r="J1470" s="146">
        <v>400</v>
      </c>
      <c r="K1470" s="143">
        <v>0</v>
      </c>
      <c r="L1470" s="146">
        <v>10150</v>
      </c>
      <c r="M1470" s="143"/>
    </row>
    <row r="1471" spans="1:13">
      <c r="A1471" s="149"/>
      <c r="B1471" s="149" t="s">
        <v>391</v>
      </c>
      <c r="C1471" s="149" t="s">
        <v>621</v>
      </c>
      <c r="D1471" s="149" t="s">
        <v>687</v>
      </c>
      <c r="E1471" s="32" t="s">
        <v>637</v>
      </c>
      <c r="F1471" s="32" t="s">
        <v>630</v>
      </c>
      <c r="G1471" s="32">
        <v>137257</v>
      </c>
      <c r="H1471" s="65">
        <v>4246</v>
      </c>
      <c r="I1471" s="32">
        <v>760</v>
      </c>
      <c r="J1471" s="146">
        <v>400</v>
      </c>
      <c r="K1471" s="143">
        <v>0</v>
      </c>
      <c r="L1471" s="146">
        <v>10150</v>
      </c>
      <c r="M1471" s="143"/>
    </row>
    <row r="1472" spans="1:13">
      <c r="A1472" s="150"/>
      <c r="B1472" s="150" t="s">
        <v>391</v>
      </c>
      <c r="C1472" s="150" t="s">
        <v>621</v>
      </c>
      <c r="D1472" s="150" t="s">
        <v>687</v>
      </c>
      <c r="E1472" s="32" t="s">
        <v>631</v>
      </c>
      <c r="F1472" s="32" t="s">
        <v>628</v>
      </c>
      <c r="G1472" s="32">
        <v>81122</v>
      </c>
      <c r="H1472" s="65">
        <v>450</v>
      </c>
      <c r="I1472" s="32">
        <v>450</v>
      </c>
      <c r="J1472" s="147">
        <v>400</v>
      </c>
      <c r="K1472" s="144">
        <v>0</v>
      </c>
      <c r="L1472" s="147">
        <v>10150</v>
      </c>
      <c r="M1472" s="144"/>
    </row>
    <row r="1473" spans="1:13">
      <c r="A1473" s="148">
        <v>45</v>
      </c>
      <c r="B1473" s="148" t="s">
        <v>391</v>
      </c>
      <c r="C1473" s="148" t="s">
        <v>621</v>
      </c>
      <c r="D1473" s="148" t="s">
        <v>688</v>
      </c>
      <c r="E1473" s="32" t="s">
        <v>654</v>
      </c>
      <c r="F1473" s="32" t="s">
        <v>628</v>
      </c>
      <c r="G1473" s="32">
        <v>81159</v>
      </c>
      <c r="H1473" s="65">
        <v>3950</v>
      </c>
      <c r="I1473" s="32">
        <v>2600</v>
      </c>
      <c r="J1473" s="145">
        <v>400</v>
      </c>
      <c r="K1473" s="142">
        <v>0</v>
      </c>
      <c r="L1473" s="145">
        <v>10150</v>
      </c>
      <c r="M1473" s="142">
        <f>I1473+I1474+I1475+I1476+I1477*2</f>
        <v>7686</v>
      </c>
    </row>
    <row r="1474" spans="1:13">
      <c r="A1474" s="149"/>
      <c r="B1474" s="149" t="s">
        <v>391</v>
      </c>
      <c r="C1474" s="149" t="s">
        <v>621</v>
      </c>
      <c r="D1474" s="149" t="s">
        <v>688</v>
      </c>
      <c r="E1474" s="32" t="s">
        <v>661</v>
      </c>
      <c r="F1474" s="32" t="s">
        <v>628</v>
      </c>
      <c r="G1474" s="32">
        <v>81139</v>
      </c>
      <c r="H1474" s="65">
        <v>4000</v>
      </c>
      <c r="I1474" s="32">
        <v>1806</v>
      </c>
      <c r="J1474" s="146">
        <v>400</v>
      </c>
      <c r="K1474" s="143">
        <v>0</v>
      </c>
      <c r="L1474" s="146">
        <v>10150</v>
      </c>
      <c r="M1474" s="143"/>
    </row>
    <row r="1475" spans="1:13">
      <c r="A1475" s="149"/>
      <c r="B1475" s="149" t="s">
        <v>391</v>
      </c>
      <c r="C1475" s="149" t="s">
        <v>621</v>
      </c>
      <c r="D1475" s="149" t="s">
        <v>688</v>
      </c>
      <c r="E1475" s="32" t="s">
        <v>627</v>
      </c>
      <c r="F1475" s="32" t="s">
        <v>628</v>
      </c>
      <c r="G1475" s="32">
        <v>81132</v>
      </c>
      <c r="H1475" s="65">
        <v>3656</v>
      </c>
      <c r="I1475" s="32">
        <v>1900</v>
      </c>
      <c r="J1475" s="146">
        <v>400</v>
      </c>
      <c r="K1475" s="143">
        <v>0</v>
      </c>
      <c r="L1475" s="146">
        <v>10150</v>
      </c>
      <c r="M1475" s="143"/>
    </row>
    <row r="1476" spans="1:13">
      <c r="A1476" s="149"/>
      <c r="B1476" s="149" t="s">
        <v>391</v>
      </c>
      <c r="C1476" s="149" t="s">
        <v>621</v>
      </c>
      <c r="D1476" s="149" t="s">
        <v>688</v>
      </c>
      <c r="E1476" s="32" t="s">
        <v>629</v>
      </c>
      <c r="F1476" s="32" t="s">
        <v>630</v>
      </c>
      <c r="G1476" s="32">
        <v>260923</v>
      </c>
      <c r="H1476" s="65">
        <v>4246</v>
      </c>
      <c r="I1476" s="32">
        <v>480</v>
      </c>
      <c r="J1476" s="146">
        <v>400</v>
      </c>
      <c r="K1476" s="143">
        <v>0</v>
      </c>
      <c r="L1476" s="146">
        <v>10150</v>
      </c>
      <c r="M1476" s="143"/>
    </row>
    <row r="1477" spans="1:13">
      <c r="A1477" s="150"/>
      <c r="B1477" s="150" t="s">
        <v>391</v>
      </c>
      <c r="C1477" s="150" t="s">
        <v>621</v>
      </c>
      <c r="D1477" s="150" t="s">
        <v>688</v>
      </c>
      <c r="E1477" s="32" t="s">
        <v>631</v>
      </c>
      <c r="F1477" s="32" t="s">
        <v>628</v>
      </c>
      <c r="G1477" s="32">
        <v>81122</v>
      </c>
      <c r="H1477" s="65">
        <v>450</v>
      </c>
      <c r="I1477" s="32">
        <v>450</v>
      </c>
      <c r="J1477" s="147">
        <v>400</v>
      </c>
      <c r="K1477" s="144">
        <v>0</v>
      </c>
      <c r="L1477" s="147">
        <v>10150</v>
      </c>
      <c r="M1477" s="144"/>
    </row>
    <row r="1478" spans="1:13">
      <c r="A1478" s="148">
        <v>46</v>
      </c>
      <c r="B1478" s="148" t="s">
        <v>391</v>
      </c>
      <c r="C1478" s="148" t="s">
        <v>621</v>
      </c>
      <c r="D1478" s="148" t="s">
        <v>689</v>
      </c>
      <c r="E1478" s="32" t="s">
        <v>654</v>
      </c>
      <c r="F1478" s="32" t="s">
        <v>628</v>
      </c>
      <c r="G1478" s="32">
        <v>81159</v>
      </c>
      <c r="H1478" s="65">
        <v>3950</v>
      </c>
      <c r="I1478" s="32">
        <v>2600</v>
      </c>
      <c r="J1478" s="145">
        <v>400</v>
      </c>
      <c r="K1478" s="142">
        <v>0</v>
      </c>
      <c r="L1478" s="145">
        <v>10150</v>
      </c>
      <c r="M1478" s="142">
        <f>I1478+I1479+I1480+I1481+I1482*2</f>
        <v>9586</v>
      </c>
    </row>
    <row r="1479" spans="1:13">
      <c r="A1479" s="149"/>
      <c r="B1479" s="149" t="s">
        <v>391</v>
      </c>
      <c r="C1479" s="149" t="s">
        <v>621</v>
      </c>
      <c r="D1479" s="149" t="s">
        <v>689</v>
      </c>
      <c r="E1479" s="32" t="s">
        <v>664</v>
      </c>
      <c r="F1479" s="32" t="s">
        <v>624</v>
      </c>
      <c r="G1479" s="32">
        <v>86898</v>
      </c>
      <c r="H1479" s="65">
        <v>4000</v>
      </c>
      <c r="I1479" s="32">
        <v>1606</v>
      </c>
      <c r="J1479" s="146">
        <v>400</v>
      </c>
      <c r="K1479" s="143">
        <v>0</v>
      </c>
      <c r="L1479" s="146">
        <v>10150</v>
      </c>
      <c r="M1479" s="143"/>
    </row>
    <row r="1480" spans="1:13">
      <c r="A1480" s="149"/>
      <c r="B1480" s="149" t="s">
        <v>391</v>
      </c>
      <c r="C1480" s="149" t="s">
        <v>621</v>
      </c>
      <c r="D1480" s="149" t="s">
        <v>689</v>
      </c>
      <c r="E1480" s="32" t="s">
        <v>627</v>
      </c>
      <c r="F1480" s="32" t="s">
        <v>628</v>
      </c>
      <c r="G1480" s="32">
        <v>81132</v>
      </c>
      <c r="H1480" s="65">
        <v>3656</v>
      </c>
      <c r="I1480" s="32">
        <v>1900</v>
      </c>
      <c r="J1480" s="146">
        <v>400</v>
      </c>
      <c r="K1480" s="143">
        <v>0</v>
      </c>
      <c r="L1480" s="146">
        <v>10150</v>
      </c>
      <c r="M1480" s="143"/>
    </row>
    <row r="1481" spans="1:13">
      <c r="A1481" s="149"/>
      <c r="B1481" s="149" t="s">
        <v>391</v>
      </c>
      <c r="C1481" s="149" t="s">
        <v>621</v>
      </c>
      <c r="D1481" s="149" t="s">
        <v>689</v>
      </c>
      <c r="E1481" s="32" t="s">
        <v>634</v>
      </c>
      <c r="F1481" s="32" t="s">
        <v>628</v>
      </c>
      <c r="G1481" s="32">
        <v>81128</v>
      </c>
      <c r="H1481" s="65">
        <v>4246</v>
      </c>
      <c r="I1481" s="32">
        <v>2580</v>
      </c>
      <c r="J1481" s="146">
        <v>400</v>
      </c>
      <c r="K1481" s="143">
        <v>0</v>
      </c>
      <c r="L1481" s="146">
        <v>10150</v>
      </c>
      <c r="M1481" s="143"/>
    </row>
    <row r="1482" spans="1:13">
      <c r="A1482" s="150"/>
      <c r="B1482" s="150" t="s">
        <v>391</v>
      </c>
      <c r="C1482" s="150" t="s">
        <v>621</v>
      </c>
      <c r="D1482" s="150" t="s">
        <v>689</v>
      </c>
      <c r="E1482" s="32" t="s">
        <v>631</v>
      </c>
      <c r="F1482" s="32" t="s">
        <v>628</v>
      </c>
      <c r="G1482" s="32">
        <v>81122</v>
      </c>
      <c r="H1482" s="65">
        <v>450</v>
      </c>
      <c r="I1482" s="32">
        <v>450</v>
      </c>
      <c r="J1482" s="147">
        <v>400</v>
      </c>
      <c r="K1482" s="144">
        <v>0</v>
      </c>
      <c r="L1482" s="147">
        <v>10150</v>
      </c>
      <c r="M1482" s="144"/>
    </row>
    <row r="1483" spans="1:13">
      <c r="A1483" s="148">
        <v>47</v>
      </c>
      <c r="B1483" s="148" t="s">
        <v>391</v>
      </c>
      <c r="C1483" s="148" t="s">
        <v>621</v>
      </c>
      <c r="D1483" s="148" t="s">
        <v>690</v>
      </c>
      <c r="E1483" s="32" t="s">
        <v>654</v>
      </c>
      <c r="F1483" s="32" t="s">
        <v>628</v>
      </c>
      <c r="G1483" s="32">
        <v>81159</v>
      </c>
      <c r="H1483" s="65">
        <v>3950</v>
      </c>
      <c r="I1483" s="32">
        <v>2600</v>
      </c>
      <c r="J1483" s="145">
        <v>400</v>
      </c>
      <c r="K1483" s="142">
        <v>0</v>
      </c>
      <c r="L1483" s="145">
        <v>10150</v>
      </c>
      <c r="M1483" s="142">
        <f>I1483+I1484+I1485+I1486+I1487*2</f>
        <v>7766</v>
      </c>
    </row>
    <row r="1484" spans="1:13">
      <c r="A1484" s="149"/>
      <c r="B1484" s="149" t="s">
        <v>391</v>
      </c>
      <c r="C1484" s="149" t="s">
        <v>621</v>
      </c>
      <c r="D1484" s="149" t="s">
        <v>690</v>
      </c>
      <c r="E1484" s="32" t="s">
        <v>664</v>
      </c>
      <c r="F1484" s="32" t="s">
        <v>624</v>
      </c>
      <c r="G1484" s="32">
        <v>86898</v>
      </c>
      <c r="H1484" s="65">
        <v>4000</v>
      </c>
      <c r="I1484" s="32">
        <v>1606</v>
      </c>
      <c r="J1484" s="146">
        <v>400</v>
      </c>
      <c r="K1484" s="143">
        <v>0</v>
      </c>
      <c r="L1484" s="146">
        <v>10150</v>
      </c>
      <c r="M1484" s="143"/>
    </row>
    <row r="1485" spans="1:13">
      <c r="A1485" s="149"/>
      <c r="B1485" s="149" t="s">
        <v>391</v>
      </c>
      <c r="C1485" s="149" t="s">
        <v>621</v>
      </c>
      <c r="D1485" s="149" t="s">
        <v>690</v>
      </c>
      <c r="E1485" s="32" t="s">
        <v>627</v>
      </c>
      <c r="F1485" s="32" t="s">
        <v>628</v>
      </c>
      <c r="G1485" s="32">
        <v>81132</v>
      </c>
      <c r="H1485" s="65">
        <v>3656</v>
      </c>
      <c r="I1485" s="32">
        <v>1900</v>
      </c>
      <c r="J1485" s="146">
        <v>400</v>
      </c>
      <c r="K1485" s="143">
        <v>0</v>
      </c>
      <c r="L1485" s="146">
        <v>10150</v>
      </c>
      <c r="M1485" s="143"/>
    </row>
    <row r="1486" spans="1:13">
      <c r="A1486" s="149"/>
      <c r="B1486" s="149" t="s">
        <v>391</v>
      </c>
      <c r="C1486" s="149" t="s">
        <v>621</v>
      </c>
      <c r="D1486" s="149" t="s">
        <v>690</v>
      </c>
      <c r="E1486" s="32" t="s">
        <v>637</v>
      </c>
      <c r="F1486" s="32" t="s">
        <v>630</v>
      </c>
      <c r="G1486" s="32">
        <v>137257</v>
      </c>
      <c r="H1486" s="65">
        <v>4246</v>
      </c>
      <c r="I1486" s="32">
        <v>760</v>
      </c>
      <c r="J1486" s="146">
        <v>400</v>
      </c>
      <c r="K1486" s="143">
        <v>0</v>
      </c>
      <c r="L1486" s="146">
        <v>10150</v>
      </c>
      <c r="M1486" s="143"/>
    </row>
    <row r="1487" spans="1:13">
      <c r="A1487" s="150"/>
      <c r="B1487" s="150" t="s">
        <v>391</v>
      </c>
      <c r="C1487" s="150" t="s">
        <v>621</v>
      </c>
      <c r="D1487" s="150" t="s">
        <v>690</v>
      </c>
      <c r="E1487" s="32" t="s">
        <v>631</v>
      </c>
      <c r="F1487" s="32" t="s">
        <v>628</v>
      </c>
      <c r="G1487" s="32">
        <v>81122</v>
      </c>
      <c r="H1487" s="65">
        <v>450</v>
      </c>
      <c r="I1487" s="32">
        <v>450</v>
      </c>
      <c r="J1487" s="147">
        <v>400</v>
      </c>
      <c r="K1487" s="144">
        <v>0</v>
      </c>
      <c r="L1487" s="147">
        <v>10150</v>
      </c>
      <c r="M1487" s="144"/>
    </row>
    <row r="1488" spans="1:13">
      <c r="A1488" s="148">
        <v>48</v>
      </c>
      <c r="B1488" s="148" t="s">
        <v>391</v>
      </c>
      <c r="C1488" s="148" t="s">
        <v>621</v>
      </c>
      <c r="D1488" s="148" t="s">
        <v>691</v>
      </c>
      <c r="E1488" s="32" t="s">
        <v>654</v>
      </c>
      <c r="F1488" s="32" t="s">
        <v>628</v>
      </c>
      <c r="G1488" s="32">
        <v>81159</v>
      </c>
      <c r="H1488" s="65">
        <v>3950</v>
      </c>
      <c r="I1488" s="32">
        <v>2600</v>
      </c>
      <c r="J1488" s="145">
        <v>400</v>
      </c>
      <c r="K1488" s="142">
        <v>0</v>
      </c>
      <c r="L1488" s="145">
        <v>10150</v>
      </c>
      <c r="M1488" s="142">
        <f>I1488+I1489+I1490+I1491+I1492*2</f>
        <v>7486</v>
      </c>
    </row>
    <row r="1489" spans="1:13">
      <c r="A1489" s="149"/>
      <c r="B1489" s="149" t="s">
        <v>391</v>
      </c>
      <c r="C1489" s="149" t="s">
        <v>621</v>
      </c>
      <c r="D1489" s="149" t="s">
        <v>691</v>
      </c>
      <c r="E1489" s="32" t="s">
        <v>664</v>
      </c>
      <c r="F1489" s="32" t="s">
        <v>624</v>
      </c>
      <c r="G1489" s="32">
        <v>86898</v>
      </c>
      <c r="H1489" s="65">
        <v>4000</v>
      </c>
      <c r="I1489" s="32">
        <v>1606</v>
      </c>
      <c r="J1489" s="146">
        <v>400</v>
      </c>
      <c r="K1489" s="143">
        <v>0</v>
      </c>
      <c r="L1489" s="146">
        <v>10150</v>
      </c>
      <c r="M1489" s="143"/>
    </row>
    <row r="1490" spans="1:13">
      <c r="A1490" s="149"/>
      <c r="B1490" s="149" t="s">
        <v>391</v>
      </c>
      <c r="C1490" s="149" t="s">
        <v>621</v>
      </c>
      <c r="D1490" s="149" t="s">
        <v>691</v>
      </c>
      <c r="E1490" s="32" t="s">
        <v>627</v>
      </c>
      <c r="F1490" s="32" t="s">
        <v>628</v>
      </c>
      <c r="G1490" s="32">
        <v>81132</v>
      </c>
      <c r="H1490" s="65">
        <v>3656</v>
      </c>
      <c r="I1490" s="32">
        <v>1900</v>
      </c>
      <c r="J1490" s="146">
        <v>400</v>
      </c>
      <c r="K1490" s="143">
        <v>0</v>
      </c>
      <c r="L1490" s="146">
        <v>10150</v>
      </c>
      <c r="M1490" s="143"/>
    </row>
    <row r="1491" spans="1:13">
      <c r="A1491" s="149"/>
      <c r="B1491" s="149" t="s">
        <v>391</v>
      </c>
      <c r="C1491" s="149" t="s">
        <v>621</v>
      </c>
      <c r="D1491" s="149" t="s">
        <v>691</v>
      </c>
      <c r="E1491" s="32" t="s">
        <v>629</v>
      </c>
      <c r="F1491" s="32" t="s">
        <v>630</v>
      </c>
      <c r="G1491" s="32">
        <v>260923</v>
      </c>
      <c r="H1491" s="65">
        <v>4246</v>
      </c>
      <c r="I1491" s="32">
        <v>480</v>
      </c>
      <c r="J1491" s="146">
        <v>400</v>
      </c>
      <c r="K1491" s="143">
        <v>0</v>
      </c>
      <c r="L1491" s="146">
        <v>10150</v>
      </c>
      <c r="M1491" s="143"/>
    </row>
    <row r="1492" spans="1:13">
      <c r="A1492" s="150"/>
      <c r="B1492" s="150" t="s">
        <v>391</v>
      </c>
      <c r="C1492" s="150" t="s">
        <v>621</v>
      </c>
      <c r="D1492" s="150" t="s">
        <v>691</v>
      </c>
      <c r="E1492" s="32" t="s">
        <v>631</v>
      </c>
      <c r="F1492" s="32" t="s">
        <v>628</v>
      </c>
      <c r="G1492" s="32">
        <v>81122</v>
      </c>
      <c r="H1492" s="65">
        <v>450</v>
      </c>
      <c r="I1492" s="32">
        <v>450</v>
      </c>
      <c r="J1492" s="147">
        <v>400</v>
      </c>
      <c r="K1492" s="144">
        <v>0</v>
      </c>
      <c r="L1492" s="147">
        <v>10150</v>
      </c>
      <c r="M1492" s="144"/>
    </row>
    <row r="1493" spans="1:13">
      <c r="A1493" s="148">
        <v>49</v>
      </c>
      <c r="B1493" s="148" t="s">
        <v>391</v>
      </c>
      <c r="C1493" s="148" t="s">
        <v>621</v>
      </c>
      <c r="D1493" s="148" t="s">
        <v>692</v>
      </c>
      <c r="E1493" s="32" t="s">
        <v>654</v>
      </c>
      <c r="F1493" s="32" t="s">
        <v>628</v>
      </c>
      <c r="G1493" s="32">
        <v>81159</v>
      </c>
      <c r="H1493" s="65">
        <v>3950</v>
      </c>
      <c r="I1493" s="32">
        <v>2600</v>
      </c>
      <c r="J1493" s="145">
        <v>400</v>
      </c>
      <c r="K1493" s="142">
        <v>0</v>
      </c>
      <c r="L1493" s="145">
        <v>10150</v>
      </c>
      <c r="M1493" s="142">
        <f>I1493+I1494+I1495+I1496+I1497*2</f>
        <v>8406</v>
      </c>
    </row>
    <row r="1494" spans="1:13">
      <c r="A1494" s="149"/>
      <c r="B1494" s="149" t="s">
        <v>391</v>
      </c>
      <c r="C1494" s="149" t="s">
        <v>621</v>
      </c>
      <c r="D1494" s="149" t="s">
        <v>692</v>
      </c>
      <c r="E1494" s="32" t="s">
        <v>661</v>
      </c>
      <c r="F1494" s="32" t="s">
        <v>628</v>
      </c>
      <c r="G1494" s="32">
        <v>81139</v>
      </c>
      <c r="H1494" s="65">
        <v>4000</v>
      </c>
      <c r="I1494" s="32">
        <v>1806</v>
      </c>
      <c r="J1494" s="146"/>
      <c r="K1494" s="143"/>
      <c r="L1494" s="146">
        <v>10150</v>
      </c>
      <c r="M1494" s="143"/>
    </row>
    <row r="1495" spans="1:13">
      <c r="A1495" s="149"/>
      <c r="B1495" s="149" t="s">
        <v>391</v>
      </c>
      <c r="C1495" s="149" t="s">
        <v>621</v>
      </c>
      <c r="D1495" s="149" t="s">
        <v>692</v>
      </c>
      <c r="E1495" s="32" t="s">
        <v>676</v>
      </c>
      <c r="F1495" s="32" t="s">
        <v>628</v>
      </c>
      <c r="G1495" s="32">
        <v>81109</v>
      </c>
      <c r="H1495" s="65">
        <v>3656</v>
      </c>
      <c r="I1495" s="32">
        <v>1800</v>
      </c>
      <c r="J1495" s="146"/>
      <c r="K1495" s="143"/>
      <c r="L1495" s="146">
        <v>10150</v>
      </c>
      <c r="M1495" s="143"/>
    </row>
    <row r="1496" spans="1:13">
      <c r="A1496" s="149"/>
      <c r="B1496" s="149" t="s">
        <v>391</v>
      </c>
      <c r="C1496" s="149" t="s">
        <v>621</v>
      </c>
      <c r="D1496" s="149" t="s">
        <v>692</v>
      </c>
      <c r="E1496" s="32" t="s">
        <v>677</v>
      </c>
      <c r="F1496" s="32" t="s">
        <v>628</v>
      </c>
      <c r="G1496" s="32">
        <v>280477</v>
      </c>
      <c r="H1496" s="65">
        <v>4246</v>
      </c>
      <c r="I1496" s="32">
        <v>1300</v>
      </c>
      <c r="J1496" s="146"/>
      <c r="K1496" s="143"/>
      <c r="L1496" s="146">
        <v>10150</v>
      </c>
      <c r="M1496" s="143"/>
    </row>
    <row r="1497" spans="1:13">
      <c r="A1497" s="149"/>
      <c r="B1497" s="149" t="s">
        <v>391</v>
      </c>
      <c r="C1497" s="149" t="s">
        <v>621</v>
      </c>
      <c r="D1497" s="149" t="s">
        <v>692</v>
      </c>
      <c r="E1497" s="32" t="s">
        <v>631</v>
      </c>
      <c r="F1497" s="32" t="s">
        <v>628</v>
      </c>
      <c r="G1497" s="32">
        <v>81122</v>
      </c>
      <c r="H1497" s="145">
        <v>450</v>
      </c>
      <c r="I1497" s="142">
        <v>450</v>
      </c>
      <c r="J1497" s="146"/>
      <c r="K1497" s="143"/>
      <c r="L1497" s="146">
        <v>10150</v>
      </c>
      <c r="M1497" s="143"/>
    </row>
    <row r="1498" spans="1:13">
      <c r="A1498" s="150"/>
      <c r="B1498" s="150" t="s">
        <v>391</v>
      </c>
      <c r="C1498" s="150" t="s">
        <v>621</v>
      </c>
      <c r="D1498" s="150" t="s">
        <v>692</v>
      </c>
      <c r="E1498" s="32" t="s">
        <v>632</v>
      </c>
      <c r="F1498" s="32" t="s">
        <v>624</v>
      </c>
      <c r="G1498" s="32">
        <v>86878</v>
      </c>
      <c r="H1498" s="147"/>
      <c r="I1498" s="144"/>
      <c r="J1498" s="147"/>
      <c r="K1498" s="144"/>
      <c r="L1498" s="147">
        <v>10150</v>
      </c>
      <c r="M1498" s="144"/>
    </row>
    <row r="1499" spans="1:13">
      <c r="A1499" s="122">
        <v>1</v>
      </c>
      <c r="B1499" s="122" t="s">
        <v>267</v>
      </c>
      <c r="C1499" s="122" t="s">
        <v>747</v>
      </c>
      <c r="D1499" s="131" t="s">
        <v>748</v>
      </c>
      <c r="E1499" s="35" t="s">
        <v>749</v>
      </c>
      <c r="F1499" s="36" t="s">
        <v>750</v>
      </c>
      <c r="G1499" s="35" t="s">
        <v>751</v>
      </c>
      <c r="H1499" s="51">
        <v>4000</v>
      </c>
      <c r="I1499" s="52">
        <v>4000</v>
      </c>
      <c r="J1499" s="120">
        <v>400</v>
      </c>
      <c r="K1499" s="119">
        <v>400</v>
      </c>
      <c r="L1499" s="120">
        <v>10150</v>
      </c>
      <c r="M1499" s="119">
        <f>I1499+I1500+I1501+I1502+I1503*2+K1499</f>
        <v>9452</v>
      </c>
    </row>
    <row r="1500" spans="1:13">
      <c r="A1500" s="122"/>
      <c r="B1500" s="122"/>
      <c r="C1500" s="122"/>
      <c r="D1500" s="131"/>
      <c r="E1500" s="36" t="s">
        <v>752</v>
      </c>
      <c r="F1500" s="36" t="s">
        <v>753</v>
      </c>
      <c r="G1500" s="35" t="s">
        <v>754</v>
      </c>
      <c r="H1500" s="51">
        <v>3656</v>
      </c>
      <c r="I1500" s="52">
        <v>1088</v>
      </c>
      <c r="J1500" s="120"/>
      <c r="K1500" s="119"/>
      <c r="L1500" s="120"/>
      <c r="M1500" s="119"/>
    </row>
    <row r="1501" spans="1:13">
      <c r="A1501" s="122"/>
      <c r="B1501" s="122"/>
      <c r="C1501" s="122"/>
      <c r="D1501" s="131"/>
      <c r="E1501" s="36" t="s">
        <v>755</v>
      </c>
      <c r="F1501" s="36" t="s">
        <v>756</v>
      </c>
      <c r="G1501" s="35">
        <v>72087</v>
      </c>
      <c r="H1501" s="51">
        <v>3950</v>
      </c>
      <c r="I1501" s="52">
        <v>3017</v>
      </c>
      <c r="J1501" s="120"/>
      <c r="K1501" s="119"/>
      <c r="L1501" s="120"/>
      <c r="M1501" s="119"/>
    </row>
    <row r="1502" spans="1:13">
      <c r="A1502" s="122"/>
      <c r="B1502" s="122"/>
      <c r="C1502" s="122"/>
      <c r="D1502" s="131"/>
      <c r="E1502" s="36" t="s">
        <v>757</v>
      </c>
      <c r="F1502" s="36" t="s">
        <v>753</v>
      </c>
      <c r="G1502" s="35" t="s">
        <v>758</v>
      </c>
      <c r="H1502" s="51">
        <v>4246</v>
      </c>
      <c r="I1502" s="52">
        <v>347</v>
      </c>
      <c r="J1502" s="120"/>
      <c r="K1502" s="119"/>
      <c r="L1502" s="120"/>
      <c r="M1502" s="119"/>
    </row>
    <row r="1503" spans="1:13">
      <c r="A1503" s="122"/>
      <c r="B1503" s="122"/>
      <c r="C1503" s="122"/>
      <c r="D1503" s="131"/>
      <c r="E1503" s="36" t="s">
        <v>10</v>
      </c>
      <c r="F1503" s="36" t="s">
        <v>759</v>
      </c>
      <c r="G1503" s="35">
        <v>79012</v>
      </c>
      <c r="H1503" s="51">
        <v>450</v>
      </c>
      <c r="I1503" s="52">
        <v>300</v>
      </c>
      <c r="J1503" s="120"/>
      <c r="K1503" s="119"/>
      <c r="L1503" s="120"/>
      <c r="M1503" s="119"/>
    </row>
    <row r="1504" spans="1:13">
      <c r="A1504" s="122">
        <v>2</v>
      </c>
      <c r="B1504" s="122" t="s">
        <v>267</v>
      </c>
      <c r="C1504" s="122" t="s">
        <v>747</v>
      </c>
      <c r="D1504" s="131" t="s">
        <v>760</v>
      </c>
      <c r="E1504" s="35" t="s">
        <v>749</v>
      </c>
      <c r="F1504" s="36" t="s">
        <v>750</v>
      </c>
      <c r="G1504" s="35" t="s">
        <v>751</v>
      </c>
      <c r="H1504" s="51">
        <v>4000</v>
      </c>
      <c r="I1504" s="52">
        <v>4000</v>
      </c>
      <c r="J1504" s="120">
        <v>400</v>
      </c>
      <c r="K1504" s="119">
        <v>400</v>
      </c>
      <c r="L1504" s="120">
        <v>10150</v>
      </c>
      <c r="M1504" s="119">
        <f>I1504+I1505+I1506+I1507+I1508*2+K1504</f>
        <v>9452</v>
      </c>
    </row>
    <row r="1505" spans="1:13">
      <c r="A1505" s="122"/>
      <c r="B1505" s="122"/>
      <c r="C1505" s="122"/>
      <c r="D1505" s="131"/>
      <c r="E1505" s="36" t="s">
        <v>752</v>
      </c>
      <c r="F1505" s="36" t="s">
        <v>753</v>
      </c>
      <c r="G1505" s="35" t="s">
        <v>754</v>
      </c>
      <c r="H1505" s="51">
        <v>3656</v>
      </c>
      <c r="I1505" s="52">
        <v>1088</v>
      </c>
      <c r="J1505" s="120"/>
      <c r="K1505" s="119"/>
      <c r="L1505" s="120"/>
      <c r="M1505" s="119"/>
    </row>
    <row r="1506" spans="1:13">
      <c r="A1506" s="122"/>
      <c r="B1506" s="122"/>
      <c r="C1506" s="122"/>
      <c r="D1506" s="131"/>
      <c r="E1506" s="36" t="s">
        <v>761</v>
      </c>
      <c r="F1506" s="36" t="s">
        <v>756</v>
      </c>
      <c r="G1506" s="35">
        <v>72108</v>
      </c>
      <c r="H1506" s="51">
        <v>3950</v>
      </c>
      <c r="I1506" s="52">
        <v>3017</v>
      </c>
      <c r="J1506" s="120"/>
      <c r="K1506" s="119"/>
      <c r="L1506" s="120"/>
      <c r="M1506" s="119"/>
    </row>
    <row r="1507" spans="1:13">
      <c r="A1507" s="122"/>
      <c r="B1507" s="122"/>
      <c r="C1507" s="122"/>
      <c r="D1507" s="131"/>
      <c r="E1507" s="36" t="s">
        <v>757</v>
      </c>
      <c r="F1507" s="36" t="s">
        <v>753</v>
      </c>
      <c r="G1507" s="35" t="s">
        <v>758</v>
      </c>
      <c r="H1507" s="51">
        <v>4246</v>
      </c>
      <c r="I1507" s="52">
        <v>347</v>
      </c>
      <c r="J1507" s="120"/>
      <c r="K1507" s="119"/>
      <c r="L1507" s="120"/>
      <c r="M1507" s="119"/>
    </row>
    <row r="1508" spans="1:13">
      <c r="A1508" s="122"/>
      <c r="B1508" s="122"/>
      <c r="C1508" s="122"/>
      <c r="D1508" s="131"/>
      <c r="E1508" s="36" t="s">
        <v>10</v>
      </c>
      <c r="F1508" s="36" t="s">
        <v>759</v>
      </c>
      <c r="G1508" s="35">
        <v>79012</v>
      </c>
      <c r="H1508" s="51">
        <v>450</v>
      </c>
      <c r="I1508" s="52">
        <v>300</v>
      </c>
      <c r="J1508" s="120"/>
      <c r="K1508" s="119"/>
      <c r="L1508" s="120"/>
      <c r="M1508" s="119"/>
    </row>
    <row r="1509" spans="1:13">
      <c r="A1509" s="122">
        <v>1</v>
      </c>
      <c r="B1509" s="122" t="s">
        <v>267</v>
      </c>
      <c r="C1509" s="122" t="s">
        <v>871</v>
      </c>
      <c r="D1509" s="131" t="s">
        <v>872</v>
      </c>
      <c r="E1509" s="35" t="s">
        <v>873</v>
      </c>
      <c r="F1509" s="36" t="s">
        <v>874</v>
      </c>
      <c r="G1509" s="35">
        <v>22449</v>
      </c>
      <c r="H1509" s="51">
        <v>3950</v>
      </c>
      <c r="I1509" s="52">
        <v>1600</v>
      </c>
      <c r="J1509" s="120">
        <v>400</v>
      </c>
      <c r="K1509" s="119">
        <v>200</v>
      </c>
      <c r="L1509" s="120">
        <v>11900</v>
      </c>
      <c r="M1509" s="119">
        <f>I1509+I1510+I1511+I1512+I1513*2+K1509</f>
        <v>6466</v>
      </c>
    </row>
    <row r="1510" spans="1:13">
      <c r="A1510" s="122"/>
      <c r="B1510" s="122"/>
      <c r="C1510" s="122"/>
      <c r="D1510" s="131"/>
      <c r="E1510" s="36" t="s">
        <v>875</v>
      </c>
      <c r="F1510" s="36" t="s">
        <v>876</v>
      </c>
      <c r="G1510" s="35" t="s">
        <v>877</v>
      </c>
      <c r="H1510" s="51">
        <v>4000</v>
      </c>
      <c r="I1510" s="52">
        <v>1010</v>
      </c>
      <c r="J1510" s="120"/>
      <c r="K1510" s="119"/>
      <c r="L1510" s="120"/>
      <c r="M1510" s="119"/>
    </row>
    <row r="1511" spans="1:13">
      <c r="A1511" s="122"/>
      <c r="B1511" s="122"/>
      <c r="C1511" s="122"/>
      <c r="D1511" s="131"/>
      <c r="E1511" s="36"/>
      <c r="F1511" s="36"/>
      <c r="G1511" s="35"/>
      <c r="H1511" s="51">
        <v>4246</v>
      </c>
      <c r="I1511" s="52"/>
      <c r="J1511" s="120"/>
      <c r="K1511" s="119"/>
      <c r="L1511" s="120"/>
      <c r="M1511" s="119"/>
    </row>
    <row r="1512" spans="1:13">
      <c r="A1512" s="122"/>
      <c r="B1512" s="122"/>
      <c r="C1512" s="122"/>
      <c r="D1512" s="131"/>
      <c r="E1512" s="36" t="s">
        <v>878</v>
      </c>
      <c r="F1512" s="36" t="s">
        <v>879</v>
      </c>
      <c r="G1512" s="35">
        <v>87543</v>
      </c>
      <c r="H1512" s="51">
        <v>3656</v>
      </c>
      <c r="I1512" s="52">
        <v>3656</v>
      </c>
      <c r="J1512" s="120"/>
      <c r="K1512" s="119"/>
      <c r="L1512" s="120"/>
      <c r="M1512" s="119"/>
    </row>
    <row r="1513" spans="1:13">
      <c r="A1513" s="122"/>
      <c r="B1513" s="122"/>
      <c r="C1513" s="122"/>
      <c r="D1513" s="131"/>
      <c r="E1513" s="36"/>
      <c r="F1513" s="36"/>
      <c r="G1513" s="35"/>
      <c r="H1513" s="51">
        <v>450</v>
      </c>
      <c r="I1513" s="52"/>
      <c r="J1513" s="120"/>
      <c r="K1513" s="119"/>
      <c r="L1513" s="120"/>
      <c r="M1513" s="119"/>
    </row>
    <row r="1514" spans="1:13">
      <c r="A1514" s="122">
        <v>2</v>
      </c>
      <c r="B1514" s="122" t="s">
        <v>267</v>
      </c>
      <c r="C1514" s="122" t="s">
        <v>871</v>
      </c>
      <c r="D1514" s="131" t="s">
        <v>880</v>
      </c>
      <c r="E1514" s="35" t="s">
        <v>881</v>
      </c>
      <c r="F1514" s="35" t="s">
        <v>882</v>
      </c>
      <c r="G1514" s="35">
        <v>83977</v>
      </c>
      <c r="H1514" s="51">
        <v>3950</v>
      </c>
      <c r="I1514" s="52">
        <v>1600</v>
      </c>
      <c r="J1514" s="120">
        <v>400</v>
      </c>
      <c r="K1514" s="119">
        <v>200</v>
      </c>
      <c r="L1514" s="120">
        <v>11900</v>
      </c>
      <c r="M1514" s="119">
        <f>I1514+I1515+I1516+I1517+I1518*2+K1514</f>
        <v>6466</v>
      </c>
    </row>
    <row r="1515" spans="1:13">
      <c r="A1515" s="122"/>
      <c r="B1515" s="122"/>
      <c r="C1515" s="122"/>
      <c r="D1515" s="131"/>
      <c r="E1515" s="35" t="s">
        <v>873</v>
      </c>
      <c r="F1515" s="35" t="s">
        <v>876</v>
      </c>
      <c r="G1515" s="35" t="s">
        <v>877</v>
      </c>
      <c r="H1515" s="51">
        <v>4000</v>
      </c>
      <c r="I1515" s="52">
        <v>1010</v>
      </c>
      <c r="J1515" s="120"/>
      <c r="K1515" s="119"/>
      <c r="L1515" s="120"/>
      <c r="M1515" s="119"/>
    </row>
    <row r="1516" spans="1:13">
      <c r="A1516" s="122"/>
      <c r="B1516" s="122"/>
      <c r="C1516" s="122"/>
      <c r="D1516" s="131"/>
      <c r="E1516" s="36"/>
      <c r="F1516" s="36"/>
      <c r="G1516" s="35"/>
      <c r="H1516" s="51">
        <v>4246</v>
      </c>
      <c r="I1516" s="52"/>
      <c r="J1516" s="120"/>
      <c r="K1516" s="119"/>
      <c r="L1516" s="120"/>
      <c r="M1516" s="119"/>
    </row>
    <row r="1517" spans="1:13">
      <c r="A1517" s="122"/>
      <c r="B1517" s="122"/>
      <c r="C1517" s="122"/>
      <c r="D1517" s="131"/>
      <c r="E1517" s="36" t="s">
        <v>878</v>
      </c>
      <c r="F1517" s="36" t="s">
        <v>879</v>
      </c>
      <c r="G1517" s="35">
        <v>87543</v>
      </c>
      <c r="H1517" s="51">
        <v>3656</v>
      </c>
      <c r="I1517" s="52">
        <v>3656</v>
      </c>
      <c r="J1517" s="120"/>
      <c r="K1517" s="119"/>
      <c r="L1517" s="120"/>
      <c r="M1517" s="119"/>
    </row>
    <row r="1518" spans="1:13">
      <c r="A1518" s="122"/>
      <c r="B1518" s="122"/>
      <c r="C1518" s="122"/>
      <c r="D1518" s="131"/>
      <c r="E1518" s="36"/>
      <c r="F1518" s="36"/>
      <c r="G1518" s="35"/>
      <c r="H1518" s="51">
        <v>450</v>
      </c>
      <c r="I1518" s="52"/>
      <c r="J1518" s="120"/>
      <c r="K1518" s="119"/>
      <c r="L1518" s="120"/>
      <c r="M1518" s="119"/>
    </row>
    <row r="1519" spans="1:13">
      <c r="A1519" s="122">
        <v>3</v>
      </c>
      <c r="B1519" s="122" t="s">
        <v>267</v>
      </c>
      <c r="C1519" s="122" t="s">
        <v>871</v>
      </c>
      <c r="D1519" s="131" t="s">
        <v>883</v>
      </c>
      <c r="E1519" s="35" t="s">
        <v>881</v>
      </c>
      <c r="F1519" s="35" t="s">
        <v>884</v>
      </c>
      <c r="G1519" s="35">
        <v>84004</v>
      </c>
      <c r="H1519" s="51">
        <v>3950</v>
      </c>
      <c r="I1519" s="52">
        <v>1600</v>
      </c>
      <c r="J1519" s="120">
        <v>400</v>
      </c>
      <c r="K1519" s="119">
        <v>200</v>
      </c>
      <c r="L1519" s="120">
        <v>11900</v>
      </c>
      <c r="M1519" s="119">
        <f>I1519+I1520+I1521+I1522+I1523*2+K1519</f>
        <v>6466</v>
      </c>
    </row>
    <row r="1520" spans="1:13">
      <c r="A1520" s="122"/>
      <c r="B1520" s="122"/>
      <c r="C1520" s="122"/>
      <c r="D1520" s="131"/>
      <c r="E1520" s="35" t="s">
        <v>873</v>
      </c>
      <c r="F1520" s="35" t="s">
        <v>876</v>
      </c>
      <c r="G1520" s="35" t="s">
        <v>877</v>
      </c>
      <c r="H1520" s="51">
        <v>4000</v>
      </c>
      <c r="I1520" s="52">
        <v>1010</v>
      </c>
      <c r="J1520" s="120"/>
      <c r="K1520" s="119"/>
      <c r="L1520" s="120"/>
      <c r="M1520" s="119"/>
    </row>
    <row r="1521" spans="1:13">
      <c r="A1521" s="122"/>
      <c r="B1521" s="122"/>
      <c r="C1521" s="122"/>
      <c r="D1521" s="131"/>
      <c r="E1521" s="35"/>
      <c r="F1521" s="35"/>
      <c r="G1521" s="35"/>
      <c r="H1521" s="51">
        <v>4246</v>
      </c>
      <c r="I1521" s="52"/>
      <c r="J1521" s="120"/>
      <c r="K1521" s="119"/>
      <c r="L1521" s="120"/>
      <c r="M1521" s="119"/>
    </row>
    <row r="1522" spans="1:13">
      <c r="A1522" s="122"/>
      <c r="B1522" s="122"/>
      <c r="C1522" s="122"/>
      <c r="D1522" s="131"/>
      <c r="E1522" s="35" t="s">
        <v>878</v>
      </c>
      <c r="F1522" s="35" t="s">
        <v>879</v>
      </c>
      <c r="G1522" s="35">
        <v>87543</v>
      </c>
      <c r="H1522" s="51">
        <v>3656</v>
      </c>
      <c r="I1522" s="52">
        <v>3656</v>
      </c>
      <c r="J1522" s="120"/>
      <c r="K1522" s="119"/>
      <c r="L1522" s="120"/>
      <c r="M1522" s="119"/>
    </row>
    <row r="1523" spans="1:13">
      <c r="A1523" s="122"/>
      <c r="B1523" s="122"/>
      <c r="C1523" s="122"/>
      <c r="D1523" s="131"/>
      <c r="E1523" s="36"/>
      <c r="F1523" s="36"/>
      <c r="G1523" s="35"/>
      <c r="H1523" s="51">
        <v>450</v>
      </c>
      <c r="I1523" s="52"/>
      <c r="J1523" s="120"/>
      <c r="K1523" s="119"/>
      <c r="L1523" s="120"/>
      <c r="M1523" s="119"/>
    </row>
    <row r="1524" spans="1:13">
      <c r="A1524" s="122">
        <v>4</v>
      </c>
      <c r="B1524" s="122" t="s">
        <v>267</v>
      </c>
      <c r="C1524" s="122" t="s">
        <v>871</v>
      </c>
      <c r="D1524" s="131" t="s">
        <v>885</v>
      </c>
      <c r="E1524" s="35" t="s">
        <v>875</v>
      </c>
      <c r="F1524" s="35" t="s">
        <v>886</v>
      </c>
      <c r="G1524" s="35">
        <v>84026</v>
      </c>
      <c r="H1524" s="51">
        <v>3950</v>
      </c>
      <c r="I1524" s="52">
        <v>1600</v>
      </c>
      <c r="J1524" s="120">
        <v>400</v>
      </c>
      <c r="K1524" s="119">
        <v>200</v>
      </c>
      <c r="L1524" s="120">
        <v>11900</v>
      </c>
      <c r="M1524" s="119">
        <f>I1524+I1525+I1526+I1527+I1528*2+K1524</f>
        <v>6466</v>
      </c>
    </row>
    <row r="1525" spans="1:13">
      <c r="A1525" s="122"/>
      <c r="B1525" s="122"/>
      <c r="C1525" s="122"/>
      <c r="D1525" s="131"/>
      <c r="E1525" s="35" t="s">
        <v>873</v>
      </c>
      <c r="F1525" s="35" t="s">
        <v>876</v>
      </c>
      <c r="G1525" s="35" t="s">
        <v>877</v>
      </c>
      <c r="H1525" s="51">
        <v>4000</v>
      </c>
      <c r="I1525" s="52">
        <v>1010</v>
      </c>
      <c r="J1525" s="120"/>
      <c r="K1525" s="119"/>
      <c r="L1525" s="120"/>
      <c r="M1525" s="119"/>
    </row>
    <row r="1526" spans="1:13">
      <c r="A1526" s="122"/>
      <c r="B1526" s="122"/>
      <c r="C1526" s="122"/>
      <c r="D1526" s="131"/>
      <c r="E1526" s="35"/>
      <c r="F1526" s="35"/>
      <c r="G1526" s="35"/>
      <c r="H1526" s="51">
        <v>4246</v>
      </c>
      <c r="I1526" s="52"/>
      <c r="J1526" s="120"/>
      <c r="K1526" s="119"/>
      <c r="L1526" s="120"/>
      <c r="M1526" s="119"/>
    </row>
    <row r="1527" spans="1:13">
      <c r="A1527" s="122"/>
      <c r="B1527" s="122"/>
      <c r="C1527" s="122"/>
      <c r="D1527" s="131"/>
      <c r="E1527" s="35" t="s">
        <v>878</v>
      </c>
      <c r="F1527" s="35" t="s">
        <v>879</v>
      </c>
      <c r="G1527" s="35">
        <v>87543</v>
      </c>
      <c r="H1527" s="51">
        <v>3656</v>
      </c>
      <c r="I1527" s="52">
        <v>3656</v>
      </c>
      <c r="J1527" s="120"/>
      <c r="K1527" s="119"/>
      <c r="L1527" s="120"/>
      <c r="M1527" s="119"/>
    </row>
    <row r="1528" spans="1:13">
      <c r="A1528" s="122"/>
      <c r="B1528" s="122"/>
      <c r="C1528" s="122"/>
      <c r="D1528" s="131"/>
      <c r="E1528" s="36"/>
      <c r="F1528" s="36"/>
      <c r="G1528" s="35"/>
      <c r="H1528" s="51">
        <v>450</v>
      </c>
      <c r="I1528" s="52"/>
      <c r="J1528" s="120"/>
      <c r="K1528" s="119"/>
      <c r="L1528" s="120"/>
      <c r="M1528" s="119"/>
    </row>
    <row r="1529" spans="1:13">
      <c r="A1529" s="122">
        <v>5</v>
      </c>
      <c r="B1529" s="122" t="s">
        <v>267</v>
      </c>
      <c r="C1529" s="122" t="s">
        <v>871</v>
      </c>
      <c r="D1529" s="131" t="s">
        <v>887</v>
      </c>
      <c r="E1529" s="35" t="s">
        <v>888</v>
      </c>
      <c r="F1529" s="35" t="s">
        <v>889</v>
      </c>
      <c r="G1529" s="35">
        <v>172364</v>
      </c>
      <c r="H1529" s="51">
        <v>3950</v>
      </c>
      <c r="I1529" s="52">
        <v>1600</v>
      </c>
      <c r="J1529" s="120">
        <v>400</v>
      </c>
      <c r="K1529" s="119">
        <v>200</v>
      </c>
      <c r="L1529" s="120">
        <v>11900</v>
      </c>
      <c r="M1529" s="119">
        <f>I1529+I1530+I1531+I1532+I1533*2+K1529</f>
        <v>6466</v>
      </c>
    </row>
    <row r="1530" spans="1:13">
      <c r="A1530" s="122"/>
      <c r="B1530" s="122"/>
      <c r="C1530" s="122"/>
      <c r="D1530" s="131"/>
      <c r="E1530" s="35" t="s">
        <v>873</v>
      </c>
      <c r="F1530" s="35" t="s">
        <v>876</v>
      </c>
      <c r="G1530" s="35" t="s">
        <v>877</v>
      </c>
      <c r="H1530" s="51">
        <v>4000</v>
      </c>
      <c r="I1530" s="52">
        <v>1010</v>
      </c>
      <c r="J1530" s="120"/>
      <c r="K1530" s="119"/>
      <c r="L1530" s="120"/>
      <c r="M1530" s="119"/>
    </row>
    <row r="1531" spans="1:13">
      <c r="A1531" s="122"/>
      <c r="B1531" s="122"/>
      <c r="C1531" s="122"/>
      <c r="D1531" s="131"/>
      <c r="E1531" s="35"/>
      <c r="F1531" s="35"/>
      <c r="G1531" s="35"/>
      <c r="H1531" s="51">
        <v>4246</v>
      </c>
      <c r="I1531" s="52"/>
      <c r="J1531" s="120"/>
      <c r="K1531" s="119"/>
      <c r="L1531" s="120"/>
      <c r="M1531" s="119"/>
    </row>
    <row r="1532" spans="1:13">
      <c r="A1532" s="122"/>
      <c r="B1532" s="122"/>
      <c r="C1532" s="122"/>
      <c r="D1532" s="131"/>
      <c r="E1532" s="35" t="s">
        <v>878</v>
      </c>
      <c r="F1532" s="35" t="s">
        <v>879</v>
      </c>
      <c r="G1532" s="35">
        <v>87543</v>
      </c>
      <c r="H1532" s="51">
        <v>3656</v>
      </c>
      <c r="I1532" s="52">
        <v>3656</v>
      </c>
      <c r="J1532" s="120"/>
      <c r="K1532" s="119"/>
      <c r="L1532" s="120"/>
      <c r="M1532" s="119"/>
    </row>
    <row r="1533" spans="1:13">
      <c r="A1533" s="122"/>
      <c r="B1533" s="122"/>
      <c r="C1533" s="122"/>
      <c r="D1533" s="131"/>
      <c r="E1533" s="36"/>
      <c r="F1533" s="36"/>
      <c r="G1533" s="35"/>
      <c r="H1533" s="51">
        <v>450</v>
      </c>
      <c r="I1533" s="52"/>
      <c r="J1533" s="120"/>
      <c r="K1533" s="119"/>
      <c r="L1533" s="120"/>
      <c r="M1533" s="119"/>
    </row>
    <row r="1534" spans="1:13">
      <c r="A1534" s="122">
        <v>6</v>
      </c>
      <c r="B1534" s="122" t="s">
        <v>267</v>
      </c>
      <c r="C1534" s="122" t="s">
        <v>871</v>
      </c>
      <c r="D1534" s="131" t="s">
        <v>890</v>
      </c>
      <c r="E1534" s="35" t="s">
        <v>891</v>
      </c>
      <c r="F1534" s="35" t="s">
        <v>892</v>
      </c>
      <c r="G1534" s="35">
        <v>84269</v>
      </c>
      <c r="H1534" s="51">
        <v>3950</v>
      </c>
      <c r="I1534" s="52">
        <v>1600</v>
      </c>
      <c r="J1534" s="120">
        <v>400</v>
      </c>
      <c r="K1534" s="119">
        <v>200</v>
      </c>
      <c r="L1534" s="120">
        <v>11900</v>
      </c>
      <c r="M1534" s="119">
        <f>I1534+I1535+I1536+I1537+I1538*2+K1534</f>
        <v>6466</v>
      </c>
    </row>
    <row r="1535" spans="1:13">
      <c r="A1535" s="122"/>
      <c r="B1535" s="122"/>
      <c r="C1535" s="122"/>
      <c r="D1535" s="131"/>
      <c r="E1535" s="35" t="s">
        <v>873</v>
      </c>
      <c r="F1535" s="35" t="s">
        <v>876</v>
      </c>
      <c r="G1535" s="35" t="s">
        <v>877</v>
      </c>
      <c r="H1535" s="51">
        <v>4000</v>
      </c>
      <c r="I1535" s="52">
        <v>1010</v>
      </c>
      <c r="J1535" s="120"/>
      <c r="K1535" s="119"/>
      <c r="L1535" s="120"/>
      <c r="M1535" s="119"/>
    </row>
    <row r="1536" spans="1:13">
      <c r="A1536" s="122"/>
      <c r="B1536" s="122"/>
      <c r="C1536" s="122"/>
      <c r="D1536" s="131"/>
      <c r="E1536" s="35"/>
      <c r="F1536" s="35"/>
      <c r="G1536" s="35"/>
      <c r="H1536" s="51">
        <v>4246</v>
      </c>
      <c r="I1536" s="52"/>
      <c r="J1536" s="120"/>
      <c r="K1536" s="119"/>
      <c r="L1536" s="120"/>
      <c r="M1536" s="119"/>
    </row>
    <row r="1537" spans="1:13">
      <c r="A1537" s="122"/>
      <c r="B1537" s="122"/>
      <c r="C1537" s="122"/>
      <c r="D1537" s="131"/>
      <c r="E1537" s="35" t="s">
        <v>878</v>
      </c>
      <c r="F1537" s="35" t="s">
        <v>879</v>
      </c>
      <c r="G1537" s="35">
        <v>87543</v>
      </c>
      <c r="H1537" s="51">
        <v>3656</v>
      </c>
      <c r="I1537" s="52">
        <v>3656</v>
      </c>
      <c r="J1537" s="120"/>
      <c r="K1537" s="119"/>
      <c r="L1537" s="120"/>
      <c r="M1537" s="119"/>
    </row>
    <row r="1538" spans="1:13">
      <c r="A1538" s="122"/>
      <c r="B1538" s="122"/>
      <c r="C1538" s="122"/>
      <c r="D1538" s="131"/>
      <c r="E1538" s="36"/>
      <c r="F1538" s="36"/>
      <c r="G1538" s="35"/>
      <c r="H1538" s="51">
        <v>450</v>
      </c>
      <c r="I1538" s="52"/>
      <c r="J1538" s="120"/>
      <c r="K1538" s="119"/>
      <c r="L1538" s="120"/>
      <c r="M1538" s="119"/>
    </row>
    <row r="1539" spans="1:13">
      <c r="A1539" s="122">
        <v>7</v>
      </c>
      <c r="B1539" s="122" t="s">
        <v>267</v>
      </c>
      <c r="C1539" s="122" t="s">
        <v>871</v>
      </c>
      <c r="D1539" s="131" t="s">
        <v>893</v>
      </c>
      <c r="E1539" s="35" t="s">
        <v>881</v>
      </c>
      <c r="F1539" s="35" t="s">
        <v>884</v>
      </c>
      <c r="G1539" s="35">
        <v>84004</v>
      </c>
      <c r="H1539" s="51">
        <v>3950</v>
      </c>
      <c r="I1539" s="52">
        <v>1600</v>
      </c>
      <c r="J1539" s="120">
        <v>400</v>
      </c>
      <c r="K1539" s="119">
        <v>200</v>
      </c>
      <c r="L1539" s="120">
        <v>11900</v>
      </c>
      <c r="M1539" s="119">
        <f>I1539+I1540+I1541+I1542+I1543*2+K1539</f>
        <v>6730</v>
      </c>
    </row>
    <row r="1540" spans="1:13">
      <c r="A1540" s="122"/>
      <c r="B1540" s="122"/>
      <c r="C1540" s="122"/>
      <c r="D1540" s="131"/>
      <c r="E1540" s="35" t="s">
        <v>873</v>
      </c>
      <c r="F1540" s="35" t="s">
        <v>876</v>
      </c>
      <c r="G1540" s="35" t="s">
        <v>877</v>
      </c>
      <c r="H1540" s="51">
        <v>4000</v>
      </c>
      <c r="I1540" s="52">
        <v>1010</v>
      </c>
      <c r="J1540" s="120"/>
      <c r="K1540" s="119"/>
      <c r="L1540" s="120"/>
      <c r="M1540" s="119"/>
    </row>
    <row r="1541" spans="1:13">
      <c r="A1541" s="122"/>
      <c r="B1541" s="122"/>
      <c r="C1541" s="122"/>
      <c r="D1541" s="131"/>
      <c r="E1541" s="35" t="s">
        <v>894</v>
      </c>
      <c r="F1541" s="35" t="s">
        <v>895</v>
      </c>
      <c r="G1541" s="35">
        <v>87539</v>
      </c>
      <c r="H1541" s="51">
        <v>4246</v>
      </c>
      <c r="I1541" s="52">
        <v>1000</v>
      </c>
      <c r="J1541" s="120"/>
      <c r="K1541" s="119"/>
      <c r="L1541" s="120"/>
      <c r="M1541" s="119"/>
    </row>
    <row r="1542" spans="1:13">
      <c r="A1542" s="122"/>
      <c r="B1542" s="122"/>
      <c r="C1542" s="122"/>
      <c r="D1542" s="131"/>
      <c r="E1542" s="35" t="s">
        <v>896</v>
      </c>
      <c r="F1542" s="35" t="s">
        <v>895</v>
      </c>
      <c r="G1542" s="35">
        <v>87534</v>
      </c>
      <c r="H1542" s="51">
        <v>3656</v>
      </c>
      <c r="I1542" s="52">
        <v>2020</v>
      </c>
      <c r="J1542" s="120"/>
      <c r="K1542" s="119"/>
      <c r="L1542" s="120"/>
      <c r="M1542" s="119"/>
    </row>
    <row r="1543" spans="1:13">
      <c r="A1543" s="122"/>
      <c r="B1543" s="122"/>
      <c r="C1543" s="122"/>
      <c r="D1543" s="131"/>
      <c r="E1543" s="36" t="s">
        <v>897</v>
      </c>
      <c r="F1543" s="36" t="s">
        <v>895</v>
      </c>
      <c r="G1543" s="35">
        <v>87540</v>
      </c>
      <c r="H1543" s="51">
        <v>450</v>
      </c>
      <c r="I1543" s="52">
        <v>450</v>
      </c>
      <c r="J1543" s="120"/>
      <c r="K1543" s="119"/>
      <c r="L1543" s="120"/>
      <c r="M1543" s="119"/>
    </row>
    <row r="1544" spans="1:13">
      <c r="A1544" s="122">
        <v>8</v>
      </c>
      <c r="B1544" s="122" t="s">
        <v>267</v>
      </c>
      <c r="C1544" s="122" t="s">
        <v>871</v>
      </c>
      <c r="D1544" s="131" t="s">
        <v>898</v>
      </c>
      <c r="E1544" s="35" t="s">
        <v>881</v>
      </c>
      <c r="F1544" s="36" t="s">
        <v>882</v>
      </c>
      <c r="G1544" s="35">
        <v>83977</v>
      </c>
      <c r="H1544" s="51">
        <v>3950</v>
      </c>
      <c r="I1544" s="52">
        <v>1600</v>
      </c>
      <c r="J1544" s="120">
        <v>400</v>
      </c>
      <c r="K1544" s="119">
        <v>200</v>
      </c>
      <c r="L1544" s="120">
        <v>11900</v>
      </c>
      <c r="M1544" s="119">
        <f>I1544+I1545+I1546+I1547+I1548*2+K1544</f>
        <v>6730</v>
      </c>
    </row>
    <row r="1545" spans="1:13">
      <c r="A1545" s="122"/>
      <c r="B1545" s="122"/>
      <c r="C1545" s="122"/>
      <c r="D1545" s="131"/>
      <c r="E1545" s="35" t="s">
        <v>873</v>
      </c>
      <c r="F1545" s="36" t="s">
        <v>876</v>
      </c>
      <c r="G1545" s="35" t="s">
        <v>877</v>
      </c>
      <c r="H1545" s="51">
        <v>4000</v>
      </c>
      <c r="I1545" s="52">
        <v>1010</v>
      </c>
      <c r="J1545" s="120"/>
      <c r="K1545" s="119"/>
      <c r="L1545" s="120"/>
      <c r="M1545" s="119"/>
    </row>
    <row r="1546" spans="1:13">
      <c r="A1546" s="122"/>
      <c r="B1546" s="122"/>
      <c r="C1546" s="122"/>
      <c r="D1546" s="131"/>
      <c r="E1546" s="35" t="s">
        <v>899</v>
      </c>
      <c r="F1546" s="36" t="s">
        <v>900</v>
      </c>
      <c r="G1546" s="66" t="s">
        <v>901</v>
      </c>
      <c r="H1546" s="51">
        <v>4246</v>
      </c>
      <c r="I1546" s="52">
        <v>1000</v>
      </c>
      <c r="J1546" s="120"/>
      <c r="K1546" s="119"/>
      <c r="L1546" s="120"/>
      <c r="M1546" s="119"/>
    </row>
    <row r="1547" spans="1:13">
      <c r="A1547" s="122"/>
      <c r="B1547" s="122"/>
      <c r="C1547" s="122"/>
      <c r="D1547" s="131"/>
      <c r="E1547" s="35" t="s">
        <v>896</v>
      </c>
      <c r="F1547" s="36" t="s">
        <v>895</v>
      </c>
      <c r="G1547" s="35">
        <v>87534</v>
      </c>
      <c r="H1547" s="51">
        <v>3656</v>
      </c>
      <c r="I1547" s="52">
        <v>2020</v>
      </c>
      <c r="J1547" s="120"/>
      <c r="K1547" s="119"/>
      <c r="L1547" s="120"/>
      <c r="M1547" s="119"/>
    </row>
    <row r="1548" spans="1:13">
      <c r="A1548" s="122"/>
      <c r="B1548" s="122"/>
      <c r="C1548" s="122"/>
      <c r="D1548" s="131"/>
      <c r="E1548" s="35" t="s">
        <v>897</v>
      </c>
      <c r="F1548" s="36" t="s">
        <v>895</v>
      </c>
      <c r="G1548" s="35">
        <v>87540</v>
      </c>
      <c r="H1548" s="51">
        <v>450</v>
      </c>
      <c r="I1548" s="52">
        <v>450</v>
      </c>
      <c r="J1548" s="120"/>
      <c r="K1548" s="119"/>
      <c r="L1548" s="120"/>
      <c r="M1548" s="119"/>
    </row>
    <row r="1549" spans="1:13">
      <c r="A1549" s="122">
        <v>9</v>
      </c>
      <c r="B1549" s="122" t="s">
        <v>267</v>
      </c>
      <c r="C1549" s="122" t="s">
        <v>871</v>
      </c>
      <c r="D1549" s="131" t="s">
        <v>902</v>
      </c>
      <c r="E1549" s="35" t="s">
        <v>891</v>
      </c>
      <c r="F1549" s="35" t="s">
        <v>892</v>
      </c>
      <c r="G1549" s="35">
        <v>84269</v>
      </c>
      <c r="H1549" s="51">
        <v>3950</v>
      </c>
      <c r="I1549" s="52">
        <v>1600</v>
      </c>
      <c r="J1549" s="120">
        <v>400</v>
      </c>
      <c r="K1549" s="119">
        <v>200</v>
      </c>
      <c r="L1549" s="120">
        <v>11900</v>
      </c>
      <c r="M1549" s="119">
        <f>I1549+I1550+I1551+I1552+I1553*2+K1549</f>
        <v>6730</v>
      </c>
    </row>
    <row r="1550" spans="1:13">
      <c r="A1550" s="122"/>
      <c r="B1550" s="122"/>
      <c r="C1550" s="122"/>
      <c r="D1550" s="131"/>
      <c r="E1550" s="35" t="s">
        <v>873</v>
      </c>
      <c r="F1550" s="35" t="s">
        <v>876</v>
      </c>
      <c r="G1550" s="35" t="s">
        <v>877</v>
      </c>
      <c r="H1550" s="51">
        <v>4000</v>
      </c>
      <c r="I1550" s="52">
        <v>1010</v>
      </c>
      <c r="J1550" s="120"/>
      <c r="K1550" s="119"/>
      <c r="L1550" s="120"/>
      <c r="M1550" s="119"/>
    </row>
    <row r="1551" spans="1:13">
      <c r="A1551" s="122"/>
      <c r="B1551" s="122"/>
      <c r="C1551" s="122"/>
      <c r="D1551" s="131"/>
      <c r="E1551" s="35" t="s">
        <v>899</v>
      </c>
      <c r="F1551" s="35" t="s">
        <v>900</v>
      </c>
      <c r="G1551" s="66" t="s">
        <v>901</v>
      </c>
      <c r="H1551" s="51">
        <v>4246</v>
      </c>
      <c r="I1551" s="52">
        <v>1000</v>
      </c>
      <c r="J1551" s="120"/>
      <c r="K1551" s="119"/>
      <c r="L1551" s="120"/>
      <c r="M1551" s="119"/>
    </row>
    <row r="1552" spans="1:13">
      <c r="A1552" s="122"/>
      <c r="B1552" s="122"/>
      <c r="C1552" s="122"/>
      <c r="D1552" s="131"/>
      <c r="E1552" s="35" t="s">
        <v>896</v>
      </c>
      <c r="F1552" s="35" t="s">
        <v>895</v>
      </c>
      <c r="G1552" s="35">
        <v>87534</v>
      </c>
      <c r="H1552" s="51">
        <v>3656</v>
      </c>
      <c r="I1552" s="52">
        <v>2020</v>
      </c>
      <c r="J1552" s="120"/>
      <c r="K1552" s="119"/>
      <c r="L1552" s="120"/>
      <c r="M1552" s="119"/>
    </row>
    <row r="1553" spans="1:13">
      <c r="A1553" s="122"/>
      <c r="B1553" s="122"/>
      <c r="C1553" s="122"/>
      <c r="D1553" s="131"/>
      <c r="E1553" s="36" t="s">
        <v>897</v>
      </c>
      <c r="F1553" s="36" t="s">
        <v>895</v>
      </c>
      <c r="G1553" s="35">
        <v>87540</v>
      </c>
      <c r="H1553" s="51">
        <v>450</v>
      </c>
      <c r="I1553" s="52">
        <v>450</v>
      </c>
      <c r="J1553" s="120"/>
      <c r="K1553" s="119"/>
      <c r="L1553" s="120"/>
      <c r="M1553" s="119"/>
    </row>
    <row r="1554" spans="1:13">
      <c r="A1554" s="122">
        <v>10</v>
      </c>
      <c r="B1554" s="122" t="s">
        <v>267</v>
      </c>
      <c r="C1554" s="122" t="s">
        <v>871</v>
      </c>
      <c r="D1554" s="131" t="s">
        <v>903</v>
      </c>
      <c r="E1554" s="35" t="s">
        <v>881</v>
      </c>
      <c r="F1554" s="35" t="s">
        <v>884</v>
      </c>
      <c r="G1554" s="35">
        <v>84004</v>
      </c>
      <c r="H1554" s="51">
        <v>3950</v>
      </c>
      <c r="I1554" s="52">
        <v>1600</v>
      </c>
      <c r="J1554" s="120">
        <v>400</v>
      </c>
      <c r="K1554" s="119">
        <v>200</v>
      </c>
      <c r="L1554" s="120">
        <v>11900</v>
      </c>
      <c r="M1554" s="119">
        <f>I1554+I1555+I1556+I1557+I1558*2+K1554</f>
        <v>6730</v>
      </c>
    </row>
    <row r="1555" spans="1:13">
      <c r="A1555" s="122"/>
      <c r="B1555" s="122"/>
      <c r="C1555" s="122"/>
      <c r="D1555" s="131"/>
      <c r="E1555" s="35" t="s">
        <v>873</v>
      </c>
      <c r="F1555" s="35" t="s">
        <v>876</v>
      </c>
      <c r="G1555" s="35" t="s">
        <v>877</v>
      </c>
      <c r="H1555" s="51">
        <v>4000</v>
      </c>
      <c r="I1555" s="52">
        <v>1010</v>
      </c>
      <c r="J1555" s="120"/>
      <c r="K1555" s="119"/>
      <c r="L1555" s="120"/>
      <c r="M1555" s="119"/>
    </row>
    <row r="1556" spans="1:13">
      <c r="A1556" s="122"/>
      <c r="B1556" s="122"/>
      <c r="C1556" s="122"/>
      <c r="D1556" s="131"/>
      <c r="E1556" s="35" t="s">
        <v>899</v>
      </c>
      <c r="F1556" s="35" t="s">
        <v>900</v>
      </c>
      <c r="G1556" s="66" t="s">
        <v>901</v>
      </c>
      <c r="H1556" s="51">
        <v>4246</v>
      </c>
      <c r="I1556" s="52">
        <v>1000</v>
      </c>
      <c r="J1556" s="120"/>
      <c r="K1556" s="119"/>
      <c r="L1556" s="120"/>
      <c r="M1556" s="119"/>
    </row>
    <row r="1557" spans="1:13">
      <c r="A1557" s="122"/>
      <c r="B1557" s="122"/>
      <c r="C1557" s="122"/>
      <c r="D1557" s="131"/>
      <c r="E1557" s="35" t="s">
        <v>896</v>
      </c>
      <c r="F1557" s="35" t="s">
        <v>895</v>
      </c>
      <c r="G1557" s="35">
        <v>87534</v>
      </c>
      <c r="H1557" s="51">
        <v>3656</v>
      </c>
      <c r="I1557" s="52">
        <v>2020</v>
      </c>
      <c r="J1557" s="120"/>
      <c r="K1557" s="119"/>
      <c r="L1557" s="120"/>
      <c r="M1557" s="119"/>
    </row>
    <row r="1558" spans="1:13">
      <c r="A1558" s="122"/>
      <c r="B1558" s="122"/>
      <c r="C1558" s="122"/>
      <c r="D1558" s="131"/>
      <c r="E1558" s="36" t="s">
        <v>897</v>
      </c>
      <c r="F1558" s="36" t="s">
        <v>895</v>
      </c>
      <c r="G1558" s="35">
        <v>87540</v>
      </c>
      <c r="H1558" s="51">
        <v>450</v>
      </c>
      <c r="I1558" s="52">
        <v>450</v>
      </c>
      <c r="J1558" s="120"/>
      <c r="K1558" s="119"/>
      <c r="L1558" s="120"/>
      <c r="M1558" s="119"/>
    </row>
    <row r="1559" spans="1:13">
      <c r="A1559" s="122">
        <v>11</v>
      </c>
      <c r="B1559" s="122" t="s">
        <v>267</v>
      </c>
      <c r="C1559" s="122" t="s">
        <v>871</v>
      </c>
      <c r="D1559" s="131" t="s">
        <v>904</v>
      </c>
      <c r="E1559" s="35" t="s">
        <v>881</v>
      </c>
      <c r="F1559" s="35" t="s">
        <v>882</v>
      </c>
      <c r="G1559" s="35">
        <v>83977</v>
      </c>
      <c r="H1559" s="51">
        <v>3950</v>
      </c>
      <c r="I1559" s="52">
        <v>1600</v>
      </c>
      <c r="J1559" s="120">
        <v>400</v>
      </c>
      <c r="K1559" s="119">
        <v>200</v>
      </c>
      <c r="L1559" s="120">
        <v>11900</v>
      </c>
      <c r="M1559" s="119">
        <f>I1559+I1560+I1561+I1562+I1563*2+K1559</f>
        <v>6730</v>
      </c>
    </row>
    <row r="1560" spans="1:13">
      <c r="A1560" s="122"/>
      <c r="B1560" s="122"/>
      <c r="C1560" s="122"/>
      <c r="D1560" s="131"/>
      <c r="E1560" s="35" t="s">
        <v>873</v>
      </c>
      <c r="F1560" s="35" t="s">
        <v>876</v>
      </c>
      <c r="G1560" s="35" t="s">
        <v>877</v>
      </c>
      <c r="H1560" s="51">
        <v>4000</v>
      </c>
      <c r="I1560" s="52">
        <v>1010</v>
      </c>
      <c r="J1560" s="120"/>
      <c r="K1560" s="119"/>
      <c r="L1560" s="120"/>
      <c r="M1560" s="119"/>
    </row>
    <row r="1561" spans="1:13">
      <c r="A1561" s="122"/>
      <c r="B1561" s="122"/>
      <c r="C1561" s="122"/>
      <c r="D1561" s="131"/>
      <c r="E1561" s="35" t="s">
        <v>894</v>
      </c>
      <c r="F1561" s="35" t="s">
        <v>895</v>
      </c>
      <c r="G1561" s="35">
        <v>87539</v>
      </c>
      <c r="H1561" s="51">
        <v>4246</v>
      </c>
      <c r="I1561" s="52">
        <v>1000</v>
      </c>
      <c r="J1561" s="120"/>
      <c r="K1561" s="119"/>
      <c r="L1561" s="120"/>
      <c r="M1561" s="119"/>
    </row>
    <row r="1562" spans="1:13">
      <c r="A1562" s="122"/>
      <c r="B1562" s="122"/>
      <c r="C1562" s="122"/>
      <c r="D1562" s="131"/>
      <c r="E1562" s="35" t="s">
        <v>896</v>
      </c>
      <c r="F1562" s="35" t="s">
        <v>895</v>
      </c>
      <c r="G1562" s="35">
        <v>87534</v>
      </c>
      <c r="H1562" s="51">
        <v>3656</v>
      </c>
      <c r="I1562" s="52">
        <v>2020</v>
      </c>
      <c r="J1562" s="120"/>
      <c r="K1562" s="119"/>
      <c r="L1562" s="120"/>
      <c r="M1562" s="119"/>
    </row>
    <row r="1563" spans="1:13">
      <c r="A1563" s="122"/>
      <c r="B1563" s="122"/>
      <c r="C1563" s="122"/>
      <c r="D1563" s="131"/>
      <c r="E1563" s="36" t="s">
        <v>897</v>
      </c>
      <c r="F1563" s="36" t="s">
        <v>895</v>
      </c>
      <c r="G1563" s="35">
        <v>87540</v>
      </c>
      <c r="H1563" s="51">
        <v>450</v>
      </c>
      <c r="I1563" s="52">
        <v>450</v>
      </c>
      <c r="J1563" s="120"/>
      <c r="K1563" s="119"/>
      <c r="L1563" s="120"/>
      <c r="M1563" s="119"/>
    </row>
    <row r="1564" spans="1:13">
      <c r="A1564" s="122">
        <v>12</v>
      </c>
      <c r="B1564" s="122" t="s">
        <v>267</v>
      </c>
      <c r="C1564" s="122" t="s">
        <v>871</v>
      </c>
      <c r="D1564" s="131" t="s">
        <v>905</v>
      </c>
      <c r="E1564" s="35" t="s">
        <v>891</v>
      </c>
      <c r="F1564" s="35" t="s">
        <v>892</v>
      </c>
      <c r="G1564" s="35">
        <v>84269</v>
      </c>
      <c r="H1564" s="51">
        <v>3950</v>
      </c>
      <c r="I1564" s="52">
        <v>1600</v>
      </c>
      <c r="J1564" s="120">
        <v>400</v>
      </c>
      <c r="K1564" s="119">
        <v>200</v>
      </c>
      <c r="L1564" s="120">
        <v>11900</v>
      </c>
      <c r="M1564" s="119">
        <f>I1564+I1565+I1566+I1567+I1568*2+K1564</f>
        <v>6730</v>
      </c>
    </row>
    <row r="1565" spans="1:13">
      <c r="A1565" s="122"/>
      <c r="B1565" s="122"/>
      <c r="C1565" s="122"/>
      <c r="D1565" s="131"/>
      <c r="E1565" s="35" t="s">
        <v>873</v>
      </c>
      <c r="F1565" s="35" t="s">
        <v>876</v>
      </c>
      <c r="G1565" s="35" t="s">
        <v>877</v>
      </c>
      <c r="H1565" s="51">
        <v>4000</v>
      </c>
      <c r="I1565" s="52">
        <v>1010</v>
      </c>
      <c r="J1565" s="120"/>
      <c r="K1565" s="119"/>
      <c r="L1565" s="120"/>
      <c r="M1565" s="119"/>
    </row>
    <row r="1566" spans="1:13">
      <c r="A1566" s="122"/>
      <c r="B1566" s="122"/>
      <c r="C1566" s="122"/>
      <c r="D1566" s="131"/>
      <c r="E1566" s="35" t="s">
        <v>894</v>
      </c>
      <c r="F1566" s="35" t="s">
        <v>895</v>
      </c>
      <c r="G1566" s="35">
        <v>87539</v>
      </c>
      <c r="H1566" s="51">
        <v>4246</v>
      </c>
      <c r="I1566" s="52">
        <v>1000</v>
      </c>
      <c r="J1566" s="120"/>
      <c r="K1566" s="119"/>
      <c r="L1566" s="120"/>
      <c r="M1566" s="119"/>
    </row>
    <row r="1567" spans="1:13">
      <c r="A1567" s="122"/>
      <c r="B1567" s="122"/>
      <c r="C1567" s="122"/>
      <c r="D1567" s="131"/>
      <c r="E1567" s="35" t="s">
        <v>896</v>
      </c>
      <c r="F1567" s="35" t="s">
        <v>895</v>
      </c>
      <c r="G1567" s="35">
        <v>87534</v>
      </c>
      <c r="H1567" s="51">
        <v>3656</v>
      </c>
      <c r="I1567" s="52">
        <v>2020</v>
      </c>
      <c r="J1567" s="120"/>
      <c r="K1567" s="119"/>
      <c r="L1567" s="120"/>
      <c r="M1567" s="119"/>
    </row>
    <row r="1568" spans="1:13">
      <c r="A1568" s="122"/>
      <c r="B1568" s="122"/>
      <c r="C1568" s="122"/>
      <c r="D1568" s="131"/>
      <c r="E1568" s="36" t="s">
        <v>897</v>
      </c>
      <c r="F1568" s="36" t="s">
        <v>895</v>
      </c>
      <c r="G1568" s="35">
        <v>87540</v>
      </c>
      <c r="H1568" s="51">
        <v>450</v>
      </c>
      <c r="I1568" s="52">
        <v>450</v>
      </c>
      <c r="J1568" s="120"/>
      <c r="K1568" s="119"/>
      <c r="L1568" s="120"/>
      <c r="M1568" s="119"/>
    </row>
    <row r="1569" spans="1:13">
      <c r="A1569" s="122">
        <v>13</v>
      </c>
      <c r="B1569" s="122" t="s">
        <v>3</v>
      </c>
      <c r="C1569" s="122" t="s">
        <v>871</v>
      </c>
      <c r="D1569" s="122" t="s">
        <v>906</v>
      </c>
      <c r="E1569" s="35" t="s">
        <v>881</v>
      </c>
      <c r="F1569" s="35" t="s">
        <v>882</v>
      </c>
      <c r="G1569" s="35">
        <v>83977</v>
      </c>
      <c r="H1569" s="51">
        <v>3946</v>
      </c>
      <c r="I1569" s="52">
        <v>1600</v>
      </c>
      <c r="J1569" s="120">
        <v>400</v>
      </c>
      <c r="K1569" s="119">
        <v>200</v>
      </c>
      <c r="L1569" s="120">
        <v>11900</v>
      </c>
      <c r="M1569" s="119">
        <f>I1569+I1570+I1571+I1572+I1573*2+K1569</f>
        <v>6890</v>
      </c>
    </row>
    <row r="1570" spans="1:13">
      <c r="A1570" s="122"/>
      <c r="B1570" s="122"/>
      <c r="C1570" s="122"/>
      <c r="D1570" s="122" t="s">
        <v>906</v>
      </c>
      <c r="E1570" s="35" t="s">
        <v>907</v>
      </c>
      <c r="F1570" s="35" t="s">
        <v>908</v>
      </c>
      <c r="G1570" s="66" t="s">
        <v>909</v>
      </c>
      <c r="H1570" s="51">
        <v>4000</v>
      </c>
      <c r="I1570" s="52">
        <v>1300</v>
      </c>
      <c r="J1570" s="120"/>
      <c r="K1570" s="119"/>
      <c r="L1570" s="120"/>
      <c r="M1570" s="119"/>
    </row>
    <row r="1571" spans="1:13">
      <c r="A1571" s="122"/>
      <c r="B1571" s="122"/>
      <c r="C1571" s="122"/>
      <c r="D1571" s="122" t="s">
        <v>906</v>
      </c>
      <c r="E1571" s="35" t="s">
        <v>910</v>
      </c>
      <c r="F1571" s="35" t="s">
        <v>911</v>
      </c>
      <c r="G1571" s="35" t="s">
        <v>912</v>
      </c>
      <c r="H1571" s="51">
        <v>3000</v>
      </c>
      <c r="I1571" s="52">
        <v>1600</v>
      </c>
      <c r="J1571" s="120"/>
      <c r="K1571" s="119"/>
      <c r="L1571" s="120"/>
      <c r="M1571" s="119"/>
    </row>
    <row r="1572" spans="1:13">
      <c r="A1572" s="122"/>
      <c r="B1572" s="122"/>
      <c r="C1572" s="122"/>
      <c r="D1572" s="122" t="s">
        <v>906</v>
      </c>
      <c r="E1572" s="35" t="s">
        <v>913</v>
      </c>
      <c r="F1572" s="35" t="s">
        <v>900</v>
      </c>
      <c r="G1572" s="66" t="s">
        <v>914</v>
      </c>
      <c r="H1572" s="51">
        <v>3656</v>
      </c>
      <c r="I1572" s="52">
        <v>1290</v>
      </c>
      <c r="J1572" s="120"/>
      <c r="K1572" s="119"/>
      <c r="L1572" s="120"/>
      <c r="M1572" s="119"/>
    </row>
    <row r="1573" spans="1:13">
      <c r="A1573" s="122"/>
      <c r="B1573" s="122"/>
      <c r="C1573" s="122"/>
      <c r="D1573" s="122" t="s">
        <v>906</v>
      </c>
      <c r="E1573" s="36" t="s">
        <v>897</v>
      </c>
      <c r="F1573" s="36" t="s">
        <v>895</v>
      </c>
      <c r="G1573" s="35">
        <v>87540</v>
      </c>
      <c r="H1573" s="51">
        <v>450</v>
      </c>
      <c r="I1573" s="52">
        <v>450</v>
      </c>
      <c r="J1573" s="120"/>
      <c r="K1573" s="119"/>
      <c r="L1573" s="120"/>
      <c r="M1573" s="119"/>
    </row>
    <row r="1574" spans="1:13">
      <c r="A1574" s="122">
        <v>14</v>
      </c>
      <c r="B1574" s="122" t="s">
        <v>3</v>
      </c>
      <c r="C1574" s="122" t="s">
        <v>871</v>
      </c>
      <c r="D1574" s="122" t="s">
        <v>915</v>
      </c>
      <c r="E1574" s="35" t="s">
        <v>881</v>
      </c>
      <c r="F1574" s="35" t="s">
        <v>884</v>
      </c>
      <c r="G1574" s="35">
        <v>84004</v>
      </c>
      <c r="H1574" s="51">
        <v>3946</v>
      </c>
      <c r="I1574" s="52">
        <v>1600</v>
      </c>
      <c r="J1574" s="120">
        <v>400</v>
      </c>
      <c r="K1574" s="119">
        <v>200</v>
      </c>
      <c r="L1574" s="120">
        <v>11900</v>
      </c>
      <c r="M1574" s="119">
        <f>I1574+I1575+I1576+I1577+I1578*2+K1574</f>
        <v>6890</v>
      </c>
    </row>
    <row r="1575" spans="1:13">
      <c r="A1575" s="122"/>
      <c r="B1575" s="122"/>
      <c r="C1575" s="122"/>
      <c r="D1575" s="122" t="s">
        <v>915</v>
      </c>
      <c r="E1575" s="35" t="s">
        <v>907</v>
      </c>
      <c r="F1575" s="35" t="s">
        <v>908</v>
      </c>
      <c r="G1575" s="66" t="s">
        <v>909</v>
      </c>
      <c r="H1575" s="51">
        <v>4000</v>
      </c>
      <c r="I1575" s="52">
        <v>1300</v>
      </c>
      <c r="J1575" s="120"/>
      <c r="K1575" s="119"/>
      <c r="L1575" s="120"/>
      <c r="M1575" s="119"/>
    </row>
    <row r="1576" spans="1:13">
      <c r="A1576" s="122"/>
      <c r="B1576" s="122"/>
      <c r="C1576" s="122"/>
      <c r="D1576" s="122" t="s">
        <v>915</v>
      </c>
      <c r="E1576" s="35" t="s">
        <v>910</v>
      </c>
      <c r="F1576" s="35" t="s">
        <v>911</v>
      </c>
      <c r="G1576" s="35" t="s">
        <v>912</v>
      </c>
      <c r="H1576" s="51">
        <v>3000</v>
      </c>
      <c r="I1576" s="52">
        <v>1600</v>
      </c>
      <c r="J1576" s="120"/>
      <c r="K1576" s="119"/>
      <c r="L1576" s="120"/>
      <c r="M1576" s="119"/>
    </row>
    <row r="1577" spans="1:13">
      <c r="A1577" s="122"/>
      <c r="B1577" s="122"/>
      <c r="C1577" s="122"/>
      <c r="D1577" s="122" t="s">
        <v>915</v>
      </c>
      <c r="E1577" s="35" t="s">
        <v>913</v>
      </c>
      <c r="F1577" s="35" t="s">
        <v>900</v>
      </c>
      <c r="G1577" s="35" t="s">
        <v>914</v>
      </c>
      <c r="H1577" s="51">
        <v>3656</v>
      </c>
      <c r="I1577" s="52">
        <v>1290</v>
      </c>
      <c r="J1577" s="120"/>
      <c r="K1577" s="119"/>
      <c r="L1577" s="120"/>
      <c r="M1577" s="119"/>
    </row>
    <row r="1578" spans="1:13">
      <c r="A1578" s="122"/>
      <c r="B1578" s="122"/>
      <c r="C1578" s="122"/>
      <c r="D1578" s="122" t="s">
        <v>915</v>
      </c>
      <c r="E1578" s="36" t="s">
        <v>897</v>
      </c>
      <c r="F1578" s="36" t="s">
        <v>895</v>
      </c>
      <c r="G1578" s="35">
        <v>87540</v>
      </c>
      <c r="H1578" s="51">
        <v>450</v>
      </c>
      <c r="I1578" s="52">
        <v>450</v>
      </c>
      <c r="J1578" s="120"/>
      <c r="K1578" s="119"/>
      <c r="L1578" s="120"/>
      <c r="M1578" s="119"/>
    </row>
    <row r="1579" spans="1:13">
      <c r="A1579" s="122">
        <v>15</v>
      </c>
      <c r="B1579" s="122" t="s">
        <v>3</v>
      </c>
      <c r="C1579" s="122" t="s">
        <v>871</v>
      </c>
      <c r="D1579" s="122" t="s">
        <v>916</v>
      </c>
      <c r="E1579" s="35" t="s">
        <v>891</v>
      </c>
      <c r="F1579" s="35" t="s">
        <v>892</v>
      </c>
      <c r="G1579" s="35">
        <v>84269</v>
      </c>
      <c r="H1579" s="51">
        <v>3946</v>
      </c>
      <c r="I1579" s="52">
        <v>1600</v>
      </c>
      <c r="J1579" s="120">
        <v>400</v>
      </c>
      <c r="K1579" s="119">
        <v>200</v>
      </c>
      <c r="L1579" s="120">
        <v>11900</v>
      </c>
      <c r="M1579" s="119">
        <f>I1579+I1580+I1581+I1582+I1583*2+K1579</f>
        <v>6890</v>
      </c>
    </row>
    <row r="1580" spans="1:13">
      <c r="A1580" s="122"/>
      <c r="B1580" s="122"/>
      <c r="C1580" s="122"/>
      <c r="D1580" s="122" t="s">
        <v>916</v>
      </c>
      <c r="E1580" s="35" t="s">
        <v>907</v>
      </c>
      <c r="F1580" s="35" t="s">
        <v>908</v>
      </c>
      <c r="G1580" s="66" t="s">
        <v>909</v>
      </c>
      <c r="H1580" s="51">
        <v>4000</v>
      </c>
      <c r="I1580" s="52">
        <v>1300</v>
      </c>
      <c r="J1580" s="120"/>
      <c r="K1580" s="119"/>
      <c r="L1580" s="120"/>
      <c r="M1580" s="119"/>
    </row>
    <row r="1581" spans="1:13">
      <c r="A1581" s="122"/>
      <c r="B1581" s="122"/>
      <c r="C1581" s="122"/>
      <c r="D1581" s="122" t="s">
        <v>916</v>
      </c>
      <c r="E1581" s="35" t="s">
        <v>910</v>
      </c>
      <c r="F1581" s="35" t="s">
        <v>911</v>
      </c>
      <c r="G1581" s="35" t="s">
        <v>912</v>
      </c>
      <c r="H1581" s="51">
        <v>3000</v>
      </c>
      <c r="I1581" s="52">
        <v>1600</v>
      </c>
      <c r="J1581" s="120"/>
      <c r="K1581" s="119"/>
      <c r="L1581" s="120"/>
      <c r="M1581" s="119"/>
    </row>
    <row r="1582" spans="1:13">
      <c r="A1582" s="122"/>
      <c r="B1582" s="122"/>
      <c r="C1582" s="122"/>
      <c r="D1582" s="122" t="s">
        <v>916</v>
      </c>
      <c r="E1582" s="35" t="s">
        <v>917</v>
      </c>
      <c r="F1582" s="35" t="s">
        <v>895</v>
      </c>
      <c r="G1582" s="35">
        <v>87535</v>
      </c>
      <c r="H1582" s="51">
        <v>3656</v>
      </c>
      <c r="I1582" s="52">
        <v>1290</v>
      </c>
      <c r="J1582" s="120"/>
      <c r="K1582" s="119"/>
      <c r="L1582" s="120"/>
      <c r="M1582" s="119"/>
    </row>
    <row r="1583" spans="1:13">
      <c r="A1583" s="122"/>
      <c r="B1583" s="122"/>
      <c r="C1583" s="122"/>
      <c r="D1583" s="122" t="s">
        <v>916</v>
      </c>
      <c r="E1583" s="36" t="s">
        <v>897</v>
      </c>
      <c r="F1583" s="36" t="s">
        <v>895</v>
      </c>
      <c r="G1583" s="35">
        <v>87540</v>
      </c>
      <c r="H1583" s="51">
        <v>450</v>
      </c>
      <c r="I1583" s="52">
        <v>450</v>
      </c>
      <c r="J1583" s="120"/>
      <c r="K1583" s="119"/>
      <c r="L1583" s="120"/>
      <c r="M1583" s="119"/>
    </row>
    <row r="1584" spans="1:13">
      <c r="A1584" s="122">
        <v>16</v>
      </c>
      <c r="B1584" s="122" t="s">
        <v>3</v>
      </c>
      <c r="C1584" s="122" t="s">
        <v>871</v>
      </c>
      <c r="D1584" s="122" t="s">
        <v>918</v>
      </c>
      <c r="E1584" s="35" t="s">
        <v>881</v>
      </c>
      <c r="F1584" s="35" t="s">
        <v>882</v>
      </c>
      <c r="G1584" s="35">
        <v>83977</v>
      </c>
      <c r="H1584" s="51">
        <v>3946</v>
      </c>
      <c r="I1584" s="52">
        <v>1600</v>
      </c>
      <c r="J1584" s="120">
        <v>400</v>
      </c>
      <c r="K1584" s="119">
        <v>200</v>
      </c>
      <c r="L1584" s="120">
        <v>11900</v>
      </c>
      <c r="M1584" s="119">
        <f>I1584+I1585+I1586+I1587+I1588*2+K1584</f>
        <v>6890</v>
      </c>
    </row>
    <row r="1585" spans="1:13">
      <c r="A1585" s="122"/>
      <c r="B1585" s="122"/>
      <c r="C1585" s="122"/>
      <c r="D1585" s="122" t="s">
        <v>918</v>
      </c>
      <c r="E1585" s="35" t="s">
        <v>907</v>
      </c>
      <c r="F1585" s="35" t="s">
        <v>908</v>
      </c>
      <c r="G1585" s="66" t="s">
        <v>909</v>
      </c>
      <c r="H1585" s="51">
        <v>4000</v>
      </c>
      <c r="I1585" s="52">
        <v>1300</v>
      </c>
      <c r="J1585" s="120"/>
      <c r="K1585" s="119"/>
      <c r="L1585" s="120"/>
      <c r="M1585" s="119"/>
    </row>
    <row r="1586" spans="1:13">
      <c r="A1586" s="122"/>
      <c r="B1586" s="122"/>
      <c r="C1586" s="122"/>
      <c r="D1586" s="122" t="s">
        <v>918</v>
      </c>
      <c r="E1586" s="35" t="s">
        <v>910</v>
      </c>
      <c r="F1586" s="35" t="s">
        <v>911</v>
      </c>
      <c r="G1586" s="35" t="s">
        <v>912</v>
      </c>
      <c r="H1586" s="51">
        <v>3000</v>
      </c>
      <c r="I1586" s="52">
        <v>1600</v>
      </c>
      <c r="J1586" s="120"/>
      <c r="K1586" s="119"/>
      <c r="L1586" s="120"/>
      <c r="M1586" s="119"/>
    </row>
    <row r="1587" spans="1:13">
      <c r="A1587" s="122"/>
      <c r="B1587" s="122"/>
      <c r="C1587" s="122"/>
      <c r="D1587" s="122" t="s">
        <v>918</v>
      </c>
      <c r="E1587" s="35" t="s">
        <v>917</v>
      </c>
      <c r="F1587" s="35" t="s">
        <v>895</v>
      </c>
      <c r="G1587" s="35">
        <v>87535</v>
      </c>
      <c r="H1587" s="51">
        <v>3656</v>
      </c>
      <c r="I1587" s="52">
        <v>1290</v>
      </c>
      <c r="J1587" s="120"/>
      <c r="K1587" s="119"/>
      <c r="L1587" s="120"/>
      <c r="M1587" s="119"/>
    </row>
    <row r="1588" spans="1:13">
      <c r="A1588" s="122"/>
      <c r="B1588" s="122"/>
      <c r="C1588" s="122"/>
      <c r="D1588" s="122" t="s">
        <v>918</v>
      </c>
      <c r="E1588" s="36" t="s">
        <v>897</v>
      </c>
      <c r="F1588" s="36" t="s">
        <v>895</v>
      </c>
      <c r="G1588" s="35">
        <v>87540</v>
      </c>
      <c r="H1588" s="51">
        <v>450</v>
      </c>
      <c r="I1588" s="52">
        <v>450</v>
      </c>
      <c r="J1588" s="120"/>
      <c r="K1588" s="119"/>
      <c r="L1588" s="120"/>
      <c r="M1588" s="119"/>
    </row>
    <row r="1589" spans="1:13">
      <c r="A1589" s="122">
        <v>17</v>
      </c>
      <c r="B1589" s="122" t="s">
        <v>3</v>
      </c>
      <c r="C1589" s="122" t="s">
        <v>871</v>
      </c>
      <c r="D1589" s="122" t="s">
        <v>919</v>
      </c>
      <c r="E1589" s="35" t="s">
        <v>881</v>
      </c>
      <c r="F1589" s="35" t="s">
        <v>884</v>
      </c>
      <c r="G1589" s="35">
        <v>84004</v>
      </c>
      <c r="H1589" s="51">
        <v>3946</v>
      </c>
      <c r="I1589" s="52">
        <v>1600</v>
      </c>
      <c r="J1589" s="120">
        <v>400</v>
      </c>
      <c r="K1589" s="119">
        <v>200</v>
      </c>
      <c r="L1589" s="120">
        <v>11900</v>
      </c>
      <c r="M1589" s="119">
        <f>I1589+I1590+I1591+I1592+I1593*2+K1589</f>
        <v>6890</v>
      </c>
    </row>
    <row r="1590" spans="1:13">
      <c r="A1590" s="122"/>
      <c r="B1590" s="122"/>
      <c r="C1590" s="122"/>
      <c r="D1590" s="122"/>
      <c r="E1590" s="35" t="s">
        <v>907</v>
      </c>
      <c r="F1590" s="35" t="s">
        <v>908</v>
      </c>
      <c r="G1590" s="66" t="s">
        <v>909</v>
      </c>
      <c r="H1590" s="51">
        <v>4000</v>
      </c>
      <c r="I1590" s="52">
        <v>1300</v>
      </c>
      <c r="J1590" s="120"/>
      <c r="K1590" s="119"/>
      <c r="L1590" s="120"/>
      <c r="M1590" s="119"/>
    </row>
    <row r="1591" spans="1:13">
      <c r="A1591" s="122"/>
      <c r="B1591" s="122"/>
      <c r="C1591" s="122"/>
      <c r="D1591" s="122"/>
      <c r="E1591" s="35" t="s">
        <v>910</v>
      </c>
      <c r="F1591" s="35" t="s">
        <v>911</v>
      </c>
      <c r="G1591" s="35" t="s">
        <v>912</v>
      </c>
      <c r="H1591" s="51">
        <v>3000</v>
      </c>
      <c r="I1591" s="52">
        <v>1600</v>
      </c>
      <c r="J1591" s="120"/>
      <c r="K1591" s="119"/>
      <c r="L1591" s="120"/>
      <c r="M1591" s="119"/>
    </row>
    <row r="1592" spans="1:13">
      <c r="A1592" s="122"/>
      <c r="B1592" s="122"/>
      <c r="C1592" s="122"/>
      <c r="D1592" s="122"/>
      <c r="E1592" s="35" t="s">
        <v>917</v>
      </c>
      <c r="F1592" s="35" t="s">
        <v>895</v>
      </c>
      <c r="G1592" s="35">
        <v>87535</v>
      </c>
      <c r="H1592" s="51">
        <v>3656</v>
      </c>
      <c r="I1592" s="52">
        <v>1290</v>
      </c>
      <c r="J1592" s="120"/>
      <c r="K1592" s="119"/>
      <c r="L1592" s="120"/>
      <c r="M1592" s="119"/>
    </row>
    <row r="1593" spans="1:13">
      <c r="A1593" s="122"/>
      <c r="B1593" s="122"/>
      <c r="C1593" s="122"/>
      <c r="D1593" s="122"/>
      <c r="E1593" s="36" t="s">
        <v>897</v>
      </c>
      <c r="F1593" s="36" t="s">
        <v>895</v>
      </c>
      <c r="G1593" s="35">
        <v>87540</v>
      </c>
      <c r="H1593" s="51">
        <v>450</v>
      </c>
      <c r="I1593" s="52">
        <v>450</v>
      </c>
      <c r="J1593" s="120"/>
      <c r="K1593" s="119"/>
      <c r="L1593" s="120"/>
      <c r="M1593" s="119"/>
    </row>
    <row r="1594" spans="1:13">
      <c r="A1594" s="122">
        <v>18</v>
      </c>
      <c r="B1594" s="122" t="s">
        <v>287</v>
      </c>
      <c r="C1594" s="122" t="s">
        <v>871</v>
      </c>
      <c r="D1594" s="122" t="s">
        <v>920</v>
      </c>
      <c r="E1594" s="35" t="s">
        <v>881</v>
      </c>
      <c r="F1594" s="35" t="s">
        <v>882</v>
      </c>
      <c r="G1594" s="35">
        <v>83977</v>
      </c>
      <c r="H1594" s="51">
        <v>4920</v>
      </c>
      <c r="I1594" s="52">
        <v>1600</v>
      </c>
      <c r="J1594" s="120">
        <v>400</v>
      </c>
      <c r="K1594" s="119">
        <v>200</v>
      </c>
      <c r="L1594" s="120">
        <v>11900</v>
      </c>
      <c r="M1594" s="119">
        <f>I1594+I1595+I1596+I1597+I1598*2+K1594</f>
        <v>6290</v>
      </c>
    </row>
    <row r="1595" spans="1:13">
      <c r="A1595" s="122"/>
      <c r="B1595" s="122"/>
      <c r="C1595" s="122"/>
      <c r="D1595" s="122"/>
      <c r="E1595" s="35" t="s">
        <v>907</v>
      </c>
      <c r="F1595" s="35" t="s">
        <v>908</v>
      </c>
      <c r="G1595" s="66" t="s">
        <v>909</v>
      </c>
      <c r="H1595" s="51">
        <v>4000</v>
      </c>
      <c r="I1595" s="52">
        <v>1300</v>
      </c>
      <c r="J1595" s="120"/>
      <c r="K1595" s="119"/>
      <c r="L1595" s="120"/>
      <c r="M1595" s="119"/>
    </row>
    <row r="1596" spans="1:13">
      <c r="A1596" s="122"/>
      <c r="B1596" s="122"/>
      <c r="C1596" s="122"/>
      <c r="D1596" s="122"/>
      <c r="E1596" s="35" t="s">
        <v>899</v>
      </c>
      <c r="F1596" s="35" t="s">
        <v>900</v>
      </c>
      <c r="G1596" s="35" t="s">
        <v>901</v>
      </c>
      <c r="H1596" s="51">
        <v>4700</v>
      </c>
      <c r="I1596" s="52">
        <v>1000</v>
      </c>
      <c r="J1596" s="120"/>
      <c r="K1596" s="119"/>
      <c r="L1596" s="120"/>
      <c r="M1596" s="119"/>
    </row>
    <row r="1597" spans="1:13">
      <c r="A1597" s="122"/>
      <c r="B1597" s="122"/>
      <c r="C1597" s="122"/>
      <c r="D1597" s="122"/>
      <c r="E1597" s="35" t="s">
        <v>913</v>
      </c>
      <c r="F1597" s="35" t="s">
        <v>900</v>
      </c>
      <c r="G1597" s="35" t="s">
        <v>914</v>
      </c>
      <c r="H1597" s="51">
        <v>4870</v>
      </c>
      <c r="I1597" s="52">
        <v>1290</v>
      </c>
      <c r="J1597" s="120"/>
      <c r="K1597" s="119"/>
      <c r="L1597" s="120"/>
      <c r="M1597" s="119"/>
    </row>
    <row r="1598" spans="1:13">
      <c r="A1598" s="122"/>
      <c r="B1598" s="122"/>
      <c r="C1598" s="122"/>
      <c r="D1598" s="122"/>
      <c r="E1598" s="36" t="s">
        <v>897</v>
      </c>
      <c r="F1598" s="36" t="s">
        <v>895</v>
      </c>
      <c r="G1598" s="35">
        <v>87540</v>
      </c>
      <c r="H1598" s="51">
        <v>450</v>
      </c>
      <c r="I1598" s="52">
        <v>450</v>
      </c>
      <c r="J1598" s="120"/>
      <c r="K1598" s="119"/>
      <c r="L1598" s="120"/>
      <c r="M1598" s="119"/>
    </row>
    <row r="1599" spans="1:13">
      <c r="A1599" s="122">
        <v>19</v>
      </c>
      <c r="B1599" s="122" t="s">
        <v>287</v>
      </c>
      <c r="C1599" s="122" t="s">
        <v>871</v>
      </c>
      <c r="D1599" s="122" t="s">
        <v>921</v>
      </c>
      <c r="E1599" s="35" t="s">
        <v>881</v>
      </c>
      <c r="F1599" s="35" t="s">
        <v>882</v>
      </c>
      <c r="G1599" s="35">
        <v>83977</v>
      </c>
      <c r="H1599" s="51">
        <v>4920</v>
      </c>
      <c r="I1599" s="52">
        <v>1600</v>
      </c>
      <c r="J1599" s="120">
        <v>400</v>
      </c>
      <c r="K1599" s="119">
        <v>200</v>
      </c>
      <c r="L1599" s="120">
        <v>11900</v>
      </c>
      <c r="M1599" s="119">
        <f>I1599+I1600+I1601+I1602+I1603*2+K1599</f>
        <v>6290</v>
      </c>
    </row>
    <row r="1600" spans="1:13">
      <c r="A1600" s="122"/>
      <c r="B1600" s="122"/>
      <c r="C1600" s="122"/>
      <c r="D1600" s="122"/>
      <c r="E1600" s="35" t="s">
        <v>907</v>
      </c>
      <c r="F1600" s="35" t="s">
        <v>908</v>
      </c>
      <c r="G1600" s="66" t="s">
        <v>909</v>
      </c>
      <c r="H1600" s="51">
        <v>4000</v>
      </c>
      <c r="I1600" s="52">
        <v>1300</v>
      </c>
      <c r="J1600" s="120"/>
      <c r="K1600" s="119"/>
      <c r="L1600" s="120"/>
      <c r="M1600" s="119"/>
    </row>
    <row r="1601" spans="1:13">
      <c r="A1601" s="122"/>
      <c r="B1601" s="122"/>
      <c r="C1601" s="122"/>
      <c r="D1601" s="122"/>
      <c r="E1601" s="35" t="s">
        <v>894</v>
      </c>
      <c r="F1601" s="35" t="s">
        <v>895</v>
      </c>
      <c r="G1601" s="35">
        <v>87539</v>
      </c>
      <c r="H1601" s="51">
        <v>4700</v>
      </c>
      <c r="I1601" s="52">
        <v>1000</v>
      </c>
      <c r="J1601" s="120"/>
      <c r="K1601" s="119"/>
      <c r="L1601" s="120"/>
      <c r="M1601" s="119"/>
    </row>
    <row r="1602" spans="1:13">
      <c r="A1602" s="122"/>
      <c r="B1602" s="122"/>
      <c r="C1602" s="122"/>
      <c r="D1602" s="122"/>
      <c r="E1602" s="35" t="s">
        <v>913</v>
      </c>
      <c r="F1602" s="35" t="s">
        <v>900</v>
      </c>
      <c r="G1602" s="35" t="s">
        <v>914</v>
      </c>
      <c r="H1602" s="51">
        <v>4870</v>
      </c>
      <c r="I1602" s="52">
        <v>1290</v>
      </c>
      <c r="J1602" s="120"/>
      <c r="K1602" s="119"/>
      <c r="L1602" s="120"/>
      <c r="M1602" s="119"/>
    </row>
    <row r="1603" spans="1:13">
      <c r="A1603" s="122"/>
      <c r="B1603" s="122"/>
      <c r="C1603" s="122"/>
      <c r="D1603" s="122"/>
      <c r="E1603" s="36" t="s">
        <v>897</v>
      </c>
      <c r="F1603" s="36" t="s">
        <v>895</v>
      </c>
      <c r="G1603" s="35">
        <v>87540</v>
      </c>
      <c r="H1603" s="51">
        <v>450</v>
      </c>
      <c r="I1603" s="52">
        <v>450</v>
      </c>
      <c r="J1603" s="120"/>
      <c r="K1603" s="119"/>
      <c r="L1603" s="120"/>
      <c r="M1603" s="119"/>
    </row>
    <row r="1604" spans="1:13">
      <c r="A1604" s="122">
        <v>20</v>
      </c>
      <c r="B1604" s="122" t="s">
        <v>287</v>
      </c>
      <c r="C1604" s="122" t="s">
        <v>871</v>
      </c>
      <c r="D1604" s="122" t="s">
        <v>922</v>
      </c>
      <c r="E1604" s="35" t="s">
        <v>881</v>
      </c>
      <c r="F1604" s="35" t="s">
        <v>884</v>
      </c>
      <c r="G1604" s="35">
        <v>84004</v>
      </c>
      <c r="H1604" s="51">
        <v>4920</v>
      </c>
      <c r="I1604" s="52">
        <v>1600</v>
      </c>
      <c r="J1604" s="120">
        <v>400</v>
      </c>
      <c r="K1604" s="119">
        <v>200</v>
      </c>
      <c r="L1604" s="120">
        <v>11900</v>
      </c>
      <c r="M1604" s="119">
        <f>I1604+I1605+I1606+I1607+I1608*2+K1604</f>
        <v>6290</v>
      </c>
    </row>
    <row r="1605" spans="1:13">
      <c r="A1605" s="122"/>
      <c r="B1605" s="122"/>
      <c r="C1605" s="122"/>
      <c r="D1605" s="122"/>
      <c r="E1605" s="35" t="s">
        <v>907</v>
      </c>
      <c r="F1605" s="35" t="s">
        <v>908</v>
      </c>
      <c r="G1605" s="66" t="s">
        <v>909</v>
      </c>
      <c r="H1605" s="51">
        <v>4000</v>
      </c>
      <c r="I1605" s="52">
        <v>1300</v>
      </c>
      <c r="J1605" s="120"/>
      <c r="K1605" s="119"/>
      <c r="L1605" s="120"/>
      <c r="M1605" s="119"/>
    </row>
    <row r="1606" spans="1:13">
      <c r="A1606" s="122"/>
      <c r="B1606" s="122"/>
      <c r="C1606" s="122"/>
      <c r="D1606" s="122"/>
      <c r="E1606" s="35" t="s">
        <v>899</v>
      </c>
      <c r="F1606" s="35" t="s">
        <v>900</v>
      </c>
      <c r="G1606" s="35" t="s">
        <v>901</v>
      </c>
      <c r="H1606" s="51">
        <v>4700</v>
      </c>
      <c r="I1606" s="52">
        <v>1000</v>
      </c>
      <c r="J1606" s="120"/>
      <c r="K1606" s="119"/>
      <c r="L1606" s="120"/>
      <c r="M1606" s="119"/>
    </row>
    <row r="1607" spans="1:13">
      <c r="A1607" s="122"/>
      <c r="B1607" s="122"/>
      <c r="C1607" s="122"/>
      <c r="D1607" s="122"/>
      <c r="E1607" s="35" t="s">
        <v>913</v>
      </c>
      <c r="F1607" s="35" t="s">
        <v>900</v>
      </c>
      <c r="G1607" s="35" t="s">
        <v>914</v>
      </c>
      <c r="H1607" s="51">
        <v>4870</v>
      </c>
      <c r="I1607" s="52">
        <v>1290</v>
      </c>
      <c r="J1607" s="120"/>
      <c r="K1607" s="119"/>
      <c r="L1607" s="120"/>
      <c r="M1607" s="119"/>
    </row>
    <row r="1608" spans="1:13">
      <c r="A1608" s="122"/>
      <c r="B1608" s="122"/>
      <c r="C1608" s="122"/>
      <c r="D1608" s="122"/>
      <c r="E1608" s="36" t="s">
        <v>897</v>
      </c>
      <c r="F1608" s="36" t="s">
        <v>895</v>
      </c>
      <c r="G1608" s="35">
        <v>87540</v>
      </c>
      <c r="H1608" s="51">
        <v>450</v>
      </c>
      <c r="I1608" s="52">
        <v>450</v>
      </c>
      <c r="J1608" s="120"/>
      <c r="K1608" s="119"/>
      <c r="L1608" s="120"/>
      <c r="M1608" s="119"/>
    </row>
    <row r="1609" spans="1:13">
      <c r="A1609" s="122">
        <v>21</v>
      </c>
      <c r="B1609" s="122" t="s">
        <v>287</v>
      </c>
      <c r="C1609" s="122" t="s">
        <v>871</v>
      </c>
      <c r="D1609" s="122" t="s">
        <v>923</v>
      </c>
      <c r="E1609" s="35" t="s">
        <v>881</v>
      </c>
      <c r="F1609" s="35" t="s">
        <v>884</v>
      </c>
      <c r="G1609" s="35">
        <v>84004</v>
      </c>
      <c r="H1609" s="51">
        <v>4920</v>
      </c>
      <c r="I1609" s="52">
        <v>1600</v>
      </c>
      <c r="J1609" s="120">
        <v>400</v>
      </c>
      <c r="K1609" s="119">
        <v>200</v>
      </c>
      <c r="L1609" s="120">
        <v>11900</v>
      </c>
      <c r="M1609" s="119">
        <f>I1609+I1610+I1611+I1612+I1613*2+K1609</f>
        <v>6290</v>
      </c>
    </row>
    <row r="1610" spans="1:13">
      <c r="A1610" s="122"/>
      <c r="B1610" s="122"/>
      <c r="C1610" s="122"/>
      <c r="D1610" s="122"/>
      <c r="E1610" s="35" t="s">
        <v>907</v>
      </c>
      <c r="F1610" s="35" t="s">
        <v>908</v>
      </c>
      <c r="G1610" s="66" t="s">
        <v>909</v>
      </c>
      <c r="H1610" s="51">
        <v>4000</v>
      </c>
      <c r="I1610" s="52">
        <v>1300</v>
      </c>
      <c r="J1610" s="120"/>
      <c r="K1610" s="119"/>
      <c r="L1610" s="120"/>
      <c r="M1610" s="119"/>
    </row>
    <row r="1611" spans="1:13">
      <c r="A1611" s="122"/>
      <c r="B1611" s="122"/>
      <c r="C1611" s="122"/>
      <c r="D1611" s="122"/>
      <c r="E1611" s="35" t="s">
        <v>894</v>
      </c>
      <c r="F1611" s="35" t="s">
        <v>895</v>
      </c>
      <c r="G1611" s="35">
        <v>87539</v>
      </c>
      <c r="H1611" s="51">
        <v>4700</v>
      </c>
      <c r="I1611" s="52">
        <v>1000</v>
      </c>
      <c r="J1611" s="120"/>
      <c r="K1611" s="119"/>
      <c r="L1611" s="120"/>
      <c r="M1611" s="119"/>
    </row>
    <row r="1612" spans="1:13">
      <c r="A1612" s="122"/>
      <c r="B1612" s="122"/>
      <c r="C1612" s="122"/>
      <c r="D1612" s="122"/>
      <c r="E1612" s="35" t="s">
        <v>913</v>
      </c>
      <c r="F1612" s="35" t="s">
        <v>900</v>
      </c>
      <c r="G1612" s="35" t="s">
        <v>914</v>
      </c>
      <c r="H1612" s="51">
        <v>4870</v>
      </c>
      <c r="I1612" s="52">
        <v>1290</v>
      </c>
      <c r="J1612" s="120"/>
      <c r="K1612" s="119"/>
      <c r="L1612" s="120"/>
      <c r="M1612" s="119"/>
    </row>
    <row r="1613" spans="1:13">
      <c r="A1613" s="122"/>
      <c r="B1613" s="122"/>
      <c r="C1613" s="122"/>
      <c r="D1613" s="122"/>
      <c r="E1613" s="36" t="s">
        <v>897</v>
      </c>
      <c r="F1613" s="36" t="s">
        <v>895</v>
      </c>
      <c r="G1613" s="35">
        <v>87540</v>
      </c>
      <c r="H1613" s="51">
        <v>450</v>
      </c>
      <c r="I1613" s="52">
        <v>450</v>
      </c>
      <c r="J1613" s="120"/>
      <c r="K1613" s="119"/>
      <c r="L1613" s="120"/>
      <c r="M1613" s="119"/>
    </row>
    <row r="1614" spans="1:13">
      <c r="A1614" s="122">
        <v>22</v>
      </c>
      <c r="B1614" s="122" t="s">
        <v>287</v>
      </c>
      <c r="C1614" s="122" t="s">
        <v>871</v>
      </c>
      <c r="D1614" s="122" t="s">
        <v>924</v>
      </c>
      <c r="E1614" s="35" t="s">
        <v>891</v>
      </c>
      <c r="F1614" s="35" t="s">
        <v>892</v>
      </c>
      <c r="G1614" s="35">
        <v>84269</v>
      </c>
      <c r="H1614" s="51">
        <v>4920</v>
      </c>
      <c r="I1614" s="52">
        <v>1600</v>
      </c>
      <c r="J1614" s="120">
        <v>400</v>
      </c>
      <c r="K1614" s="119">
        <v>200</v>
      </c>
      <c r="L1614" s="120">
        <v>11900</v>
      </c>
      <c r="M1614" s="119">
        <f>I1614+I1615+I1616+I1617+I1618*2+K1614</f>
        <v>6290</v>
      </c>
    </row>
    <row r="1615" spans="1:13">
      <c r="A1615" s="122"/>
      <c r="B1615" s="122"/>
      <c r="C1615" s="122"/>
      <c r="D1615" s="122"/>
      <c r="E1615" s="35" t="s">
        <v>907</v>
      </c>
      <c r="F1615" s="35" t="s">
        <v>908</v>
      </c>
      <c r="G1615" s="66" t="s">
        <v>909</v>
      </c>
      <c r="H1615" s="51">
        <v>4000</v>
      </c>
      <c r="I1615" s="52">
        <v>1300</v>
      </c>
      <c r="J1615" s="120"/>
      <c r="K1615" s="119"/>
      <c r="L1615" s="120"/>
      <c r="M1615" s="119"/>
    </row>
    <row r="1616" spans="1:13">
      <c r="A1616" s="122"/>
      <c r="B1616" s="122"/>
      <c r="C1616" s="122"/>
      <c r="D1616" s="122"/>
      <c r="E1616" s="35" t="s">
        <v>899</v>
      </c>
      <c r="F1616" s="35" t="s">
        <v>900</v>
      </c>
      <c r="G1616" s="35" t="s">
        <v>901</v>
      </c>
      <c r="H1616" s="51">
        <v>4700</v>
      </c>
      <c r="I1616" s="52">
        <v>1000</v>
      </c>
      <c r="J1616" s="120"/>
      <c r="K1616" s="119"/>
      <c r="L1616" s="120"/>
      <c r="M1616" s="119"/>
    </row>
    <row r="1617" spans="1:13">
      <c r="A1617" s="122"/>
      <c r="B1617" s="122"/>
      <c r="C1617" s="122"/>
      <c r="D1617" s="122"/>
      <c r="E1617" s="35" t="s">
        <v>917</v>
      </c>
      <c r="F1617" s="35" t="s">
        <v>895</v>
      </c>
      <c r="G1617" s="35">
        <v>87535</v>
      </c>
      <c r="H1617" s="51">
        <v>4870</v>
      </c>
      <c r="I1617" s="52">
        <v>1290</v>
      </c>
      <c r="J1617" s="120"/>
      <c r="K1617" s="119"/>
      <c r="L1617" s="120"/>
      <c r="M1617" s="119"/>
    </row>
    <row r="1618" spans="1:13">
      <c r="A1618" s="122"/>
      <c r="B1618" s="122"/>
      <c r="C1618" s="122"/>
      <c r="D1618" s="122"/>
      <c r="E1618" s="36" t="s">
        <v>897</v>
      </c>
      <c r="F1618" s="36" t="s">
        <v>895</v>
      </c>
      <c r="G1618" s="35">
        <v>87540</v>
      </c>
      <c r="H1618" s="51">
        <v>450</v>
      </c>
      <c r="I1618" s="52">
        <v>450</v>
      </c>
      <c r="J1618" s="120"/>
      <c r="K1618" s="119"/>
      <c r="L1618" s="120"/>
      <c r="M1618" s="119"/>
    </row>
    <row r="1619" spans="1:13">
      <c r="A1619" s="122">
        <v>23</v>
      </c>
      <c r="B1619" s="122" t="s">
        <v>287</v>
      </c>
      <c r="C1619" s="122" t="s">
        <v>871</v>
      </c>
      <c r="D1619" s="122" t="s">
        <v>925</v>
      </c>
      <c r="E1619" s="35" t="s">
        <v>891</v>
      </c>
      <c r="F1619" s="35" t="s">
        <v>892</v>
      </c>
      <c r="G1619" s="35">
        <v>84269</v>
      </c>
      <c r="H1619" s="51">
        <v>4920</v>
      </c>
      <c r="I1619" s="52">
        <v>1600</v>
      </c>
      <c r="J1619" s="120">
        <v>400</v>
      </c>
      <c r="K1619" s="119">
        <v>200</v>
      </c>
      <c r="L1619" s="120">
        <v>11900</v>
      </c>
      <c r="M1619" s="119">
        <f>I1619+I1620+I1621+I1622+I1623*2+K1619</f>
        <v>6290</v>
      </c>
    </row>
    <row r="1620" spans="1:13">
      <c r="A1620" s="122"/>
      <c r="B1620" s="122"/>
      <c r="C1620" s="122"/>
      <c r="D1620" s="122"/>
      <c r="E1620" s="35" t="s">
        <v>907</v>
      </c>
      <c r="F1620" s="35" t="s">
        <v>908</v>
      </c>
      <c r="G1620" s="66" t="s">
        <v>909</v>
      </c>
      <c r="H1620" s="51">
        <v>4000</v>
      </c>
      <c r="I1620" s="52">
        <v>1300</v>
      </c>
      <c r="J1620" s="120"/>
      <c r="K1620" s="119"/>
      <c r="L1620" s="120"/>
      <c r="M1620" s="119"/>
    </row>
    <row r="1621" spans="1:13">
      <c r="A1621" s="122"/>
      <c r="B1621" s="122"/>
      <c r="C1621" s="122"/>
      <c r="D1621" s="122"/>
      <c r="E1621" s="35" t="s">
        <v>894</v>
      </c>
      <c r="F1621" s="35" t="s">
        <v>895</v>
      </c>
      <c r="G1621" s="35">
        <v>87539</v>
      </c>
      <c r="H1621" s="51">
        <v>4700</v>
      </c>
      <c r="I1621" s="52">
        <v>1000</v>
      </c>
      <c r="J1621" s="120"/>
      <c r="K1621" s="119"/>
      <c r="L1621" s="120"/>
      <c r="M1621" s="119"/>
    </row>
    <row r="1622" spans="1:13">
      <c r="A1622" s="122"/>
      <c r="B1622" s="122"/>
      <c r="C1622" s="122"/>
      <c r="D1622" s="122"/>
      <c r="E1622" s="35" t="s">
        <v>917</v>
      </c>
      <c r="F1622" s="35" t="s">
        <v>895</v>
      </c>
      <c r="G1622" s="35">
        <v>87535</v>
      </c>
      <c r="H1622" s="51">
        <v>4870</v>
      </c>
      <c r="I1622" s="52">
        <v>1290</v>
      </c>
      <c r="J1622" s="120"/>
      <c r="K1622" s="119"/>
      <c r="L1622" s="120"/>
      <c r="M1622" s="119"/>
    </row>
    <row r="1623" spans="1:13">
      <c r="A1623" s="122"/>
      <c r="B1623" s="122"/>
      <c r="C1623" s="122"/>
      <c r="D1623" s="122"/>
      <c r="E1623" s="36" t="s">
        <v>897</v>
      </c>
      <c r="F1623" s="36" t="s">
        <v>895</v>
      </c>
      <c r="G1623" s="35">
        <v>87540</v>
      </c>
      <c r="H1623" s="51">
        <v>450</v>
      </c>
      <c r="I1623" s="52">
        <v>450</v>
      </c>
      <c r="J1623" s="120"/>
      <c r="K1623" s="119"/>
      <c r="L1623" s="120"/>
      <c r="M1623" s="119"/>
    </row>
    <row r="1624" spans="1:13">
      <c r="A1624" s="122">
        <v>24</v>
      </c>
      <c r="B1624" s="122" t="s">
        <v>287</v>
      </c>
      <c r="C1624" s="122" t="s">
        <v>871</v>
      </c>
      <c r="D1624" s="122" t="s">
        <v>926</v>
      </c>
      <c r="E1624" s="35" t="s">
        <v>891</v>
      </c>
      <c r="F1624" s="35" t="s">
        <v>892</v>
      </c>
      <c r="G1624" s="35">
        <v>84269</v>
      </c>
      <c r="H1624" s="51">
        <v>4920</v>
      </c>
      <c r="I1624" s="52">
        <v>1600</v>
      </c>
      <c r="J1624" s="120">
        <v>400</v>
      </c>
      <c r="K1624" s="119">
        <v>200</v>
      </c>
      <c r="L1624" s="120">
        <v>11900</v>
      </c>
      <c r="M1624" s="119">
        <f>I1624+I1625+I1626+I1627+I1628*2+K1624</f>
        <v>6290</v>
      </c>
    </row>
    <row r="1625" spans="1:13">
      <c r="A1625" s="122"/>
      <c r="B1625" s="122"/>
      <c r="C1625" s="122"/>
      <c r="D1625" s="122"/>
      <c r="E1625" s="35" t="s">
        <v>907</v>
      </c>
      <c r="F1625" s="35" t="s">
        <v>908</v>
      </c>
      <c r="G1625" s="66" t="s">
        <v>909</v>
      </c>
      <c r="H1625" s="51">
        <v>4000</v>
      </c>
      <c r="I1625" s="52">
        <v>1300</v>
      </c>
      <c r="J1625" s="120"/>
      <c r="K1625" s="119"/>
      <c r="L1625" s="120"/>
      <c r="M1625" s="119"/>
    </row>
    <row r="1626" spans="1:13">
      <c r="A1626" s="122"/>
      <c r="B1626" s="122"/>
      <c r="C1626" s="122"/>
      <c r="D1626" s="122"/>
      <c r="E1626" s="35" t="s">
        <v>899</v>
      </c>
      <c r="F1626" s="35" t="s">
        <v>900</v>
      </c>
      <c r="G1626" s="35" t="s">
        <v>901</v>
      </c>
      <c r="H1626" s="51">
        <v>4700</v>
      </c>
      <c r="I1626" s="52">
        <v>1000</v>
      </c>
      <c r="J1626" s="120"/>
      <c r="K1626" s="119"/>
      <c r="L1626" s="120"/>
      <c r="M1626" s="119"/>
    </row>
    <row r="1627" spans="1:13">
      <c r="A1627" s="122"/>
      <c r="B1627" s="122"/>
      <c r="C1627" s="122"/>
      <c r="D1627" s="122"/>
      <c r="E1627" s="35" t="s">
        <v>913</v>
      </c>
      <c r="F1627" s="35" t="s">
        <v>900</v>
      </c>
      <c r="G1627" s="35" t="s">
        <v>914</v>
      </c>
      <c r="H1627" s="51">
        <v>4870</v>
      </c>
      <c r="I1627" s="52">
        <v>1290</v>
      </c>
      <c r="J1627" s="120"/>
      <c r="K1627" s="119"/>
      <c r="L1627" s="120"/>
      <c r="M1627" s="119"/>
    </row>
    <row r="1628" spans="1:13">
      <c r="A1628" s="122"/>
      <c r="B1628" s="122"/>
      <c r="C1628" s="122"/>
      <c r="D1628" s="122"/>
      <c r="E1628" s="36" t="s">
        <v>897</v>
      </c>
      <c r="F1628" s="36" t="s">
        <v>895</v>
      </c>
      <c r="G1628" s="35">
        <v>87540</v>
      </c>
      <c r="H1628" s="51">
        <v>450</v>
      </c>
      <c r="I1628" s="52">
        <v>450</v>
      </c>
      <c r="J1628" s="120"/>
      <c r="K1628" s="119"/>
      <c r="L1628" s="120"/>
      <c r="M1628" s="119"/>
    </row>
    <row r="1629" spans="1:13">
      <c r="A1629" s="122">
        <v>25</v>
      </c>
      <c r="B1629" s="122" t="s">
        <v>287</v>
      </c>
      <c r="C1629" s="122" t="s">
        <v>871</v>
      </c>
      <c r="D1629" s="122" t="s">
        <v>927</v>
      </c>
      <c r="E1629" s="35" t="s">
        <v>891</v>
      </c>
      <c r="F1629" s="35" t="s">
        <v>892</v>
      </c>
      <c r="G1629" s="35">
        <v>84269</v>
      </c>
      <c r="H1629" s="51">
        <v>4920</v>
      </c>
      <c r="I1629" s="52">
        <v>1600</v>
      </c>
      <c r="J1629" s="120">
        <v>400</v>
      </c>
      <c r="K1629" s="119">
        <v>200</v>
      </c>
      <c r="L1629" s="120">
        <v>11900</v>
      </c>
      <c r="M1629" s="119">
        <f>I1629+I1630+I1631+I1632+I1633*2+K1629</f>
        <v>6290</v>
      </c>
    </row>
    <row r="1630" spans="1:13">
      <c r="A1630" s="122"/>
      <c r="B1630" s="122"/>
      <c r="C1630" s="122"/>
      <c r="D1630" s="122"/>
      <c r="E1630" s="35" t="s">
        <v>907</v>
      </c>
      <c r="F1630" s="35" t="s">
        <v>908</v>
      </c>
      <c r="G1630" s="66" t="s">
        <v>909</v>
      </c>
      <c r="H1630" s="51">
        <v>4000</v>
      </c>
      <c r="I1630" s="52">
        <v>1300</v>
      </c>
      <c r="J1630" s="120"/>
      <c r="K1630" s="119"/>
      <c r="L1630" s="120"/>
      <c r="M1630" s="119"/>
    </row>
    <row r="1631" spans="1:13">
      <c r="A1631" s="122"/>
      <c r="B1631" s="122"/>
      <c r="C1631" s="122"/>
      <c r="D1631" s="122"/>
      <c r="E1631" s="35" t="s">
        <v>913</v>
      </c>
      <c r="F1631" s="35" t="s">
        <v>900</v>
      </c>
      <c r="G1631" s="35" t="s">
        <v>914</v>
      </c>
      <c r="H1631" s="51">
        <v>4700</v>
      </c>
      <c r="I1631" s="52">
        <v>1290</v>
      </c>
      <c r="J1631" s="120"/>
      <c r="K1631" s="119"/>
      <c r="L1631" s="120"/>
      <c r="M1631" s="119"/>
    </row>
    <row r="1632" spans="1:13">
      <c r="A1632" s="122"/>
      <c r="B1632" s="122"/>
      <c r="C1632" s="122"/>
      <c r="D1632" s="122"/>
      <c r="E1632" s="35" t="s">
        <v>894</v>
      </c>
      <c r="F1632" s="35" t="s">
        <v>895</v>
      </c>
      <c r="G1632" s="35">
        <v>87539</v>
      </c>
      <c r="H1632" s="51">
        <v>4870</v>
      </c>
      <c r="I1632" s="52">
        <v>1000</v>
      </c>
      <c r="J1632" s="120"/>
      <c r="K1632" s="119"/>
      <c r="L1632" s="120"/>
      <c r="M1632" s="119"/>
    </row>
    <row r="1633" spans="1:13">
      <c r="A1633" s="122"/>
      <c r="B1633" s="122"/>
      <c r="C1633" s="122"/>
      <c r="D1633" s="122"/>
      <c r="E1633" s="36" t="s">
        <v>897</v>
      </c>
      <c r="F1633" s="36" t="s">
        <v>895</v>
      </c>
      <c r="G1633" s="35">
        <v>87540</v>
      </c>
      <c r="H1633" s="51">
        <v>450</v>
      </c>
      <c r="I1633" s="52">
        <v>450</v>
      </c>
      <c r="J1633" s="120"/>
      <c r="K1633" s="119"/>
      <c r="L1633" s="120"/>
      <c r="M1633" s="119"/>
    </row>
    <row r="1634" spans="1:13">
      <c r="A1634" s="139">
        <v>1</v>
      </c>
      <c r="B1634" s="139" t="s">
        <v>65</v>
      </c>
      <c r="C1634" s="139" t="s">
        <v>959</v>
      </c>
      <c r="D1634" s="139" t="s">
        <v>960</v>
      </c>
      <c r="E1634" s="37" t="s">
        <v>10</v>
      </c>
      <c r="F1634" s="40" t="s">
        <v>961</v>
      </c>
      <c r="G1634" s="67" t="s">
        <v>962</v>
      </c>
      <c r="H1634" s="68">
        <v>450</v>
      </c>
      <c r="I1634" s="40">
        <v>388</v>
      </c>
      <c r="J1634" s="136">
        <v>400</v>
      </c>
      <c r="K1634" s="135">
        <v>400</v>
      </c>
      <c r="L1634" s="136">
        <v>11900</v>
      </c>
      <c r="M1634" s="135">
        <f>I1634*2+I1635+I1636+I1637+K1634+I1638</f>
        <v>8639</v>
      </c>
    </row>
    <row r="1635" spans="1:13">
      <c r="A1635" s="140"/>
      <c r="B1635" s="140"/>
      <c r="C1635" s="140"/>
      <c r="D1635" s="140"/>
      <c r="E1635" s="37" t="s">
        <v>963</v>
      </c>
      <c r="F1635" s="40" t="s">
        <v>964</v>
      </c>
      <c r="G1635" s="69" t="s">
        <v>965</v>
      </c>
      <c r="H1635" s="68">
        <v>4870</v>
      </c>
      <c r="I1635" s="40">
        <v>724</v>
      </c>
      <c r="J1635" s="136"/>
      <c r="K1635" s="135"/>
      <c r="L1635" s="136"/>
      <c r="M1635" s="135"/>
    </row>
    <row r="1636" spans="1:13">
      <c r="A1636" s="140"/>
      <c r="B1636" s="140"/>
      <c r="C1636" s="140"/>
      <c r="D1636" s="140"/>
      <c r="E1636" s="37" t="s">
        <v>966</v>
      </c>
      <c r="F1636" s="40" t="s">
        <v>967</v>
      </c>
      <c r="G1636" s="69" t="s">
        <v>968</v>
      </c>
      <c r="H1636" s="68">
        <v>4920</v>
      </c>
      <c r="I1636" s="40">
        <v>4920</v>
      </c>
      <c r="J1636" s="136"/>
      <c r="K1636" s="135"/>
      <c r="L1636" s="136"/>
      <c r="M1636" s="135"/>
    </row>
    <row r="1637" spans="1:13">
      <c r="A1637" s="140"/>
      <c r="B1637" s="140"/>
      <c r="C1637" s="140"/>
      <c r="D1637" s="140"/>
      <c r="E1637" s="37" t="s">
        <v>969</v>
      </c>
      <c r="F1637" s="40" t="s">
        <v>970</v>
      </c>
      <c r="G1637" s="38" t="s">
        <v>971</v>
      </c>
      <c r="H1637" s="68">
        <v>4700</v>
      </c>
      <c r="I1637" s="40">
        <v>506</v>
      </c>
      <c r="J1637" s="136"/>
      <c r="K1637" s="135"/>
      <c r="L1637" s="136"/>
      <c r="M1637" s="135"/>
    </row>
    <row r="1638" spans="1:13">
      <c r="A1638" s="141"/>
      <c r="B1638" s="141"/>
      <c r="C1638" s="141"/>
      <c r="D1638" s="141"/>
      <c r="E1638" s="37" t="s">
        <v>972</v>
      </c>
      <c r="F1638" s="40" t="s">
        <v>973</v>
      </c>
      <c r="G1638" s="39" t="s">
        <v>974</v>
      </c>
      <c r="H1638" s="68">
        <v>4000</v>
      </c>
      <c r="I1638" s="40">
        <v>1313</v>
      </c>
      <c r="J1638" s="136"/>
      <c r="K1638" s="135"/>
      <c r="L1638" s="136"/>
      <c r="M1638" s="135"/>
    </row>
    <row r="1639" spans="1:13">
      <c r="A1639" s="139">
        <v>2</v>
      </c>
      <c r="B1639" s="139" t="s">
        <v>65</v>
      </c>
      <c r="C1639" s="139" t="s">
        <v>959</v>
      </c>
      <c r="D1639" s="139" t="s">
        <v>975</v>
      </c>
      <c r="E1639" s="37" t="s">
        <v>10</v>
      </c>
      <c r="F1639" s="40" t="s">
        <v>961</v>
      </c>
      <c r="G1639" s="67" t="s">
        <v>962</v>
      </c>
      <c r="H1639" s="68">
        <v>450</v>
      </c>
      <c r="I1639" s="40">
        <v>388</v>
      </c>
      <c r="J1639" s="136">
        <v>400</v>
      </c>
      <c r="K1639" s="135">
        <v>400</v>
      </c>
      <c r="L1639" s="136">
        <v>11900</v>
      </c>
      <c r="M1639" s="135">
        <f t="shared" ref="M1639" si="0">I1639*2+I1640+I1641+I1642+K1639+I1643</f>
        <v>8639</v>
      </c>
    </row>
    <row r="1640" spans="1:13">
      <c r="A1640" s="140"/>
      <c r="B1640" s="140"/>
      <c r="C1640" s="140"/>
      <c r="D1640" s="140"/>
      <c r="E1640" s="37" t="s">
        <v>1224</v>
      </c>
      <c r="F1640" s="40" t="s">
        <v>964</v>
      </c>
      <c r="G1640" s="69" t="s">
        <v>976</v>
      </c>
      <c r="H1640" s="68">
        <v>4870</v>
      </c>
      <c r="I1640" s="40">
        <v>724</v>
      </c>
      <c r="J1640" s="136"/>
      <c r="K1640" s="135"/>
      <c r="L1640" s="136"/>
      <c r="M1640" s="135"/>
    </row>
    <row r="1641" spans="1:13">
      <c r="A1641" s="140"/>
      <c r="B1641" s="140"/>
      <c r="C1641" s="140"/>
      <c r="D1641" s="140"/>
      <c r="E1641" s="37" t="s">
        <v>966</v>
      </c>
      <c r="F1641" s="40" t="s">
        <v>967</v>
      </c>
      <c r="G1641" s="69" t="s">
        <v>968</v>
      </c>
      <c r="H1641" s="68">
        <v>4920</v>
      </c>
      <c r="I1641" s="40">
        <v>4920</v>
      </c>
      <c r="J1641" s="136"/>
      <c r="K1641" s="135"/>
      <c r="L1641" s="136"/>
      <c r="M1641" s="135"/>
    </row>
    <row r="1642" spans="1:13">
      <c r="A1642" s="140"/>
      <c r="B1642" s="140"/>
      <c r="C1642" s="140"/>
      <c r="D1642" s="140"/>
      <c r="E1642" s="37" t="s">
        <v>969</v>
      </c>
      <c r="F1642" s="40" t="s">
        <v>970</v>
      </c>
      <c r="G1642" s="38" t="s">
        <v>971</v>
      </c>
      <c r="H1642" s="68">
        <v>4700</v>
      </c>
      <c r="I1642" s="40">
        <v>506</v>
      </c>
      <c r="J1642" s="136"/>
      <c r="K1642" s="135"/>
      <c r="L1642" s="136"/>
      <c r="M1642" s="135"/>
    </row>
    <row r="1643" spans="1:13">
      <c r="A1643" s="141"/>
      <c r="B1643" s="141"/>
      <c r="C1643" s="141"/>
      <c r="D1643" s="141"/>
      <c r="E1643" s="37" t="s">
        <v>972</v>
      </c>
      <c r="F1643" s="40" t="s">
        <v>973</v>
      </c>
      <c r="G1643" s="39" t="s">
        <v>974</v>
      </c>
      <c r="H1643" s="68">
        <v>4000</v>
      </c>
      <c r="I1643" s="40">
        <v>1313</v>
      </c>
      <c r="J1643" s="136"/>
      <c r="K1643" s="135"/>
      <c r="L1643" s="136"/>
      <c r="M1643" s="135"/>
    </row>
    <row r="1644" spans="1:13">
      <c r="A1644" s="139">
        <v>3</v>
      </c>
      <c r="B1644" s="139" t="s">
        <v>65</v>
      </c>
      <c r="C1644" s="139" t="s">
        <v>959</v>
      </c>
      <c r="D1644" s="139" t="s">
        <v>977</v>
      </c>
      <c r="E1644" s="37" t="s">
        <v>10</v>
      </c>
      <c r="F1644" s="40" t="s">
        <v>961</v>
      </c>
      <c r="G1644" s="67" t="s">
        <v>962</v>
      </c>
      <c r="H1644" s="68">
        <v>450</v>
      </c>
      <c r="I1644" s="40">
        <v>388</v>
      </c>
      <c r="J1644" s="136">
        <v>400</v>
      </c>
      <c r="K1644" s="135">
        <v>400</v>
      </c>
      <c r="L1644" s="136">
        <v>11900</v>
      </c>
      <c r="M1644" s="135">
        <f t="shared" ref="M1644" si="1">I1644*2+I1645+I1646+I1647+K1644+I1648</f>
        <v>8639</v>
      </c>
    </row>
    <row r="1645" spans="1:13">
      <c r="A1645" s="140"/>
      <c r="B1645" s="140"/>
      <c r="C1645" s="140"/>
      <c r="D1645" s="140"/>
      <c r="E1645" s="37" t="s">
        <v>978</v>
      </c>
      <c r="F1645" s="40" t="s">
        <v>964</v>
      </c>
      <c r="G1645" s="69" t="s">
        <v>979</v>
      </c>
      <c r="H1645" s="68">
        <v>4870</v>
      </c>
      <c r="I1645" s="40">
        <v>724</v>
      </c>
      <c r="J1645" s="136"/>
      <c r="K1645" s="135"/>
      <c r="L1645" s="136"/>
      <c r="M1645" s="135"/>
    </row>
    <row r="1646" spans="1:13">
      <c r="A1646" s="140"/>
      <c r="B1646" s="140"/>
      <c r="C1646" s="140"/>
      <c r="D1646" s="140"/>
      <c r="E1646" s="37" t="s">
        <v>966</v>
      </c>
      <c r="F1646" s="40" t="s">
        <v>967</v>
      </c>
      <c r="G1646" s="69" t="s">
        <v>968</v>
      </c>
      <c r="H1646" s="68">
        <v>4920</v>
      </c>
      <c r="I1646" s="40">
        <v>4920</v>
      </c>
      <c r="J1646" s="136"/>
      <c r="K1646" s="135"/>
      <c r="L1646" s="136"/>
      <c r="M1646" s="135"/>
    </row>
    <row r="1647" spans="1:13">
      <c r="A1647" s="140"/>
      <c r="B1647" s="140"/>
      <c r="C1647" s="140"/>
      <c r="D1647" s="140"/>
      <c r="E1647" s="37" t="s">
        <v>969</v>
      </c>
      <c r="F1647" s="40" t="s">
        <v>970</v>
      </c>
      <c r="G1647" s="38" t="s">
        <v>971</v>
      </c>
      <c r="H1647" s="68">
        <v>4700</v>
      </c>
      <c r="I1647" s="40">
        <v>506</v>
      </c>
      <c r="J1647" s="136"/>
      <c r="K1647" s="135"/>
      <c r="L1647" s="136"/>
      <c r="M1647" s="135"/>
    </row>
    <row r="1648" spans="1:13">
      <c r="A1648" s="141"/>
      <c r="B1648" s="141"/>
      <c r="C1648" s="141"/>
      <c r="D1648" s="141"/>
      <c r="E1648" s="37" t="s">
        <v>972</v>
      </c>
      <c r="F1648" s="40" t="s">
        <v>973</v>
      </c>
      <c r="G1648" s="39" t="s">
        <v>974</v>
      </c>
      <c r="H1648" s="68">
        <v>4000</v>
      </c>
      <c r="I1648" s="40">
        <v>1313</v>
      </c>
      <c r="J1648" s="136"/>
      <c r="K1648" s="135"/>
      <c r="L1648" s="136"/>
      <c r="M1648" s="135"/>
    </row>
    <row r="1649" spans="1:13">
      <c r="A1649" s="139">
        <v>4</v>
      </c>
      <c r="B1649" s="139" t="s">
        <v>65</v>
      </c>
      <c r="C1649" s="139" t="s">
        <v>980</v>
      </c>
      <c r="D1649" s="139" t="s">
        <v>981</v>
      </c>
      <c r="E1649" s="37" t="s">
        <v>10</v>
      </c>
      <c r="F1649" s="40" t="s">
        <v>961</v>
      </c>
      <c r="G1649" s="67" t="s">
        <v>962</v>
      </c>
      <c r="H1649" s="68">
        <v>450</v>
      </c>
      <c r="I1649" s="40">
        <v>388</v>
      </c>
      <c r="J1649" s="136">
        <v>400</v>
      </c>
      <c r="K1649" s="135">
        <v>400</v>
      </c>
      <c r="L1649" s="136">
        <v>11900</v>
      </c>
      <c r="M1649" s="135">
        <f t="shared" ref="M1649" si="2">I1649*2+I1650+I1651+I1652+K1649+I1653</f>
        <v>8639</v>
      </c>
    </row>
    <row r="1650" spans="1:13">
      <c r="A1650" s="140"/>
      <c r="B1650" s="140"/>
      <c r="C1650" s="140"/>
      <c r="D1650" s="140"/>
      <c r="E1650" s="37" t="s">
        <v>982</v>
      </c>
      <c r="F1650" s="40" t="s">
        <v>964</v>
      </c>
      <c r="G1650" s="69" t="s">
        <v>983</v>
      </c>
      <c r="H1650" s="68">
        <v>4870</v>
      </c>
      <c r="I1650" s="40">
        <v>724</v>
      </c>
      <c r="J1650" s="136"/>
      <c r="K1650" s="135"/>
      <c r="L1650" s="136"/>
      <c r="M1650" s="135"/>
    </row>
    <row r="1651" spans="1:13">
      <c r="A1651" s="140"/>
      <c r="B1651" s="140"/>
      <c r="C1651" s="140"/>
      <c r="D1651" s="140"/>
      <c r="E1651" s="37" t="s">
        <v>966</v>
      </c>
      <c r="F1651" s="40" t="s">
        <v>967</v>
      </c>
      <c r="G1651" s="69" t="s">
        <v>968</v>
      </c>
      <c r="H1651" s="68">
        <v>4920</v>
      </c>
      <c r="I1651" s="40">
        <v>4920</v>
      </c>
      <c r="J1651" s="136"/>
      <c r="K1651" s="135"/>
      <c r="L1651" s="136"/>
      <c r="M1651" s="135"/>
    </row>
    <row r="1652" spans="1:13">
      <c r="A1652" s="140"/>
      <c r="B1652" s="140"/>
      <c r="C1652" s="140"/>
      <c r="D1652" s="140"/>
      <c r="E1652" s="37" t="s">
        <v>984</v>
      </c>
      <c r="F1652" s="40" t="s">
        <v>970</v>
      </c>
      <c r="G1652" s="38" t="s">
        <v>985</v>
      </c>
      <c r="H1652" s="68">
        <v>4700</v>
      </c>
      <c r="I1652" s="40">
        <v>506</v>
      </c>
      <c r="J1652" s="136"/>
      <c r="K1652" s="135"/>
      <c r="L1652" s="136"/>
      <c r="M1652" s="135"/>
    </row>
    <row r="1653" spans="1:13">
      <c r="A1653" s="141"/>
      <c r="B1653" s="141"/>
      <c r="C1653" s="141"/>
      <c r="D1653" s="141"/>
      <c r="E1653" s="37" t="s">
        <v>972</v>
      </c>
      <c r="F1653" s="40" t="s">
        <v>973</v>
      </c>
      <c r="G1653" s="39" t="s">
        <v>974</v>
      </c>
      <c r="H1653" s="68">
        <v>4000</v>
      </c>
      <c r="I1653" s="40">
        <v>1313</v>
      </c>
      <c r="J1653" s="136"/>
      <c r="K1653" s="135"/>
      <c r="L1653" s="136"/>
      <c r="M1653" s="135"/>
    </row>
    <row r="1654" spans="1:13">
      <c r="A1654" s="137">
        <v>1</v>
      </c>
      <c r="B1654" s="137" t="s">
        <v>1005</v>
      </c>
      <c r="C1654" s="137" t="s">
        <v>1006</v>
      </c>
      <c r="D1654" s="138" t="s">
        <v>1007</v>
      </c>
      <c r="E1654" s="70" t="s">
        <v>1008</v>
      </c>
      <c r="F1654" s="70" t="s">
        <v>1009</v>
      </c>
      <c r="G1654" s="70">
        <v>47283</v>
      </c>
      <c r="H1654" s="68">
        <v>3950</v>
      </c>
      <c r="I1654" s="70">
        <v>2473</v>
      </c>
      <c r="J1654" s="136">
        <v>400</v>
      </c>
      <c r="K1654" s="135">
        <v>50</v>
      </c>
      <c r="L1654" s="136">
        <v>10150</v>
      </c>
      <c r="M1654" s="135">
        <f>I1654+I1655+I1656+I1657+I1658*2+K1654</f>
        <v>9679</v>
      </c>
    </row>
    <row r="1655" spans="1:13">
      <c r="A1655" s="137"/>
      <c r="B1655" s="137"/>
      <c r="C1655" s="137"/>
      <c r="D1655" s="138"/>
      <c r="E1655" s="70" t="s">
        <v>1010</v>
      </c>
      <c r="F1655" s="70" t="s">
        <v>1011</v>
      </c>
      <c r="G1655" s="70" t="s">
        <v>1012</v>
      </c>
      <c r="H1655" s="68">
        <v>4000</v>
      </c>
      <c r="I1655" s="70">
        <v>1300</v>
      </c>
      <c r="J1655" s="136"/>
      <c r="K1655" s="135"/>
      <c r="L1655" s="136"/>
      <c r="M1655" s="135"/>
    </row>
    <row r="1656" spans="1:13">
      <c r="A1656" s="137"/>
      <c r="B1656" s="137"/>
      <c r="C1656" s="137"/>
      <c r="D1656" s="138"/>
      <c r="E1656" s="70" t="s">
        <v>1013</v>
      </c>
      <c r="F1656" s="70" t="s">
        <v>1014</v>
      </c>
      <c r="G1656" s="70">
        <v>49670</v>
      </c>
      <c r="H1656" s="68">
        <v>3656</v>
      </c>
      <c r="I1656" s="70">
        <v>710</v>
      </c>
      <c r="J1656" s="136"/>
      <c r="K1656" s="135"/>
      <c r="L1656" s="136"/>
      <c r="M1656" s="135"/>
    </row>
    <row r="1657" spans="1:13">
      <c r="A1657" s="137"/>
      <c r="B1657" s="137"/>
      <c r="C1657" s="137"/>
      <c r="D1657" s="138"/>
      <c r="E1657" s="70" t="s">
        <v>1015</v>
      </c>
      <c r="F1657" s="70" t="s">
        <v>1016</v>
      </c>
      <c r="G1657" s="70">
        <v>37173</v>
      </c>
      <c r="H1657" s="68">
        <v>4246</v>
      </c>
      <c r="I1657" s="70">
        <v>4246</v>
      </c>
      <c r="J1657" s="136"/>
      <c r="K1657" s="135"/>
      <c r="L1657" s="136"/>
      <c r="M1657" s="135"/>
    </row>
    <row r="1658" spans="1:13">
      <c r="A1658" s="137"/>
      <c r="B1658" s="137"/>
      <c r="C1658" s="137"/>
      <c r="D1658" s="138"/>
      <c r="E1658" s="70" t="s">
        <v>1017</v>
      </c>
      <c r="F1658" s="70" t="s">
        <v>1014</v>
      </c>
      <c r="G1658" s="70">
        <v>47717</v>
      </c>
      <c r="H1658" s="68">
        <v>450</v>
      </c>
      <c r="I1658" s="70">
        <v>450</v>
      </c>
      <c r="J1658" s="136"/>
      <c r="K1658" s="135"/>
      <c r="L1658" s="136"/>
      <c r="M1658" s="135"/>
    </row>
    <row r="1659" spans="1:13">
      <c r="A1659" s="137">
        <v>2</v>
      </c>
      <c r="B1659" s="137" t="s">
        <v>1005</v>
      </c>
      <c r="C1659" s="137" t="s">
        <v>1006</v>
      </c>
      <c r="D1659" s="138" t="s">
        <v>1018</v>
      </c>
      <c r="E1659" s="70" t="s">
        <v>1019</v>
      </c>
      <c r="F1659" s="70" t="s">
        <v>1020</v>
      </c>
      <c r="G1659" s="70">
        <v>39353</v>
      </c>
      <c r="H1659" s="68">
        <v>3950</v>
      </c>
      <c r="I1659" s="70">
        <v>1000</v>
      </c>
      <c r="J1659" s="136">
        <v>400</v>
      </c>
      <c r="K1659" s="135">
        <v>50</v>
      </c>
      <c r="L1659" s="136">
        <v>10150</v>
      </c>
      <c r="M1659" s="135">
        <f>I1659+I1660+I1661+I1662+I1663*2+K1659</f>
        <v>8206</v>
      </c>
    </row>
    <row r="1660" spans="1:13">
      <c r="A1660" s="137"/>
      <c r="B1660" s="137"/>
      <c r="C1660" s="137"/>
      <c r="D1660" s="138"/>
      <c r="E1660" s="70" t="s">
        <v>1010</v>
      </c>
      <c r="F1660" s="70" t="s">
        <v>1011</v>
      </c>
      <c r="G1660" s="70" t="s">
        <v>1012</v>
      </c>
      <c r="H1660" s="68">
        <v>4000</v>
      </c>
      <c r="I1660" s="70">
        <v>1300</v>
      </c>
      <c r="J1660" s="136"/>
      <c r="K1660" s="135"/>
      <c r="L1660" s="136"/>
      <c r="M1660" s="135"/>
    </row>
    <row r="1661" spans="1:13">
      <c r="A1661" s="137"/>
      <c r="B1661" s="137"/>
      <c r="C1661" s="137"/>
      <c r="D1661" s="138"/>
      <c r="E1661" s="70" t="s">
        <v>1013</v>
      </c>
      <c r="F1661" s="70" t="s">
        <v>1014</v>
      </c>
      <c r="G1661" s="70">
        <v>49670</v>
      </c>
      <c r="H1661" s="68">
        <v>3656</v>
      </c>
      <c r="I1661" s="70">
        <v>710</v>
      </c>
      <c r="J1661" s="136"/>
      <c r="K1661" s="135"/>
      <c r="L1661" s="136"/>
      <c r="M1661" s="135"/>
    </row>
    <row r="1662" spans="1:13">
      <c r="A1662" s="137"/>
      <c r="B1662" s="137"/>
      <c r="C1662" s="137"/>
      <c r="D1662" s="138"/>
      <c r="E1662" s="70" t="s">
        <v>1015</v>
      </c>
      <c r="F1662" s="70" t="s">
        <v>1016</v>
      </c>
      <c r="G1662" s="70">
        <v>37173</v>
      </c>
      <c r="H1662" s="68">
        <v>4246</v>
      </c>
      <c r="I1662" s="70">
        <v>4246</v>
      </c>
      <c r="J1662" s="136"/>
      <c r="K1662" s="135"/>
      <c r="L1662" s="136"/>
      <c r="M1662" s="135"/>
    </row>
    <row r="1663" spans="1:13">
      <c r="A1663" s="137"/>
      <c r="B1663" s="137"/>
      <c r="C1663" s="137"/>
      <c r="D1663" s="138"/>
      <c r="E1663" s="70" t="s">
        <v>1017</v>
      </c>
      <c r="F1663" s="70" t="s">
        <v>1014</v>
      </c>
      <c r="G1663" s="70">
        <v>47717</v>
      </c>
      <c r="H1663" s="68">
        <v>450</v>
      </c>
      <c r="I1663" s="70">
        <v>450</v>
      </c>
      <c r="J1663" s="136"/>
      <c r="K1663" s="135"/>
      <c r="L1663" s="136"/>
      <c r="M1663" s="135"/>
    </row>
    <row r="1664" spans="1:13">
      <c r="A1664" s="122">
        <v>1</v>
      </c>
      <c r="B1664" s="133" t="s">
        <v>18</v>
      </c>
      <c r="C1664" s="133" t="s">
        <v>1110</v>
      </c>
      <c r="D1664" s="133" t="s">
        <v>1111</v>
      </c>
      <c r="E1664" s="40" t="s">
        <v>1225</v>
      </c>
      <c r="F1664" s="40" t="s">
        <v>1112</v>
      </c>
      <c r="G1664" s="36">
        <v>30707</v>
      </c>
      <c r="H1664" s="51">
        <v>4246</v>
      </c>
      <c r="I1664" s="52">
        <v>4246</v>
      </c>
      <c r="J1664" s="134">
        <v>400</v>
      </c>
      <c r="K1664" s="132">
        <v>200</v>
      </c>
      <c r="L1664" s="120">
        <v>10150</v>
      </c>
      <c r="M1664" s="119">
        <f>SUBTOTAL(9,I1664:I1667)+K1664</f>
        <v>9512</v>
      </c>
    </row>
    <row r="1665" spans="1:13">
      <c r="A1665" s="122"/>
      <c r="B1665" s="133"/>
      <c r="C1665" s="133" t="s">
        <v>1110</v>
      </c>
      <c r="D1665" s="133" t="s">
        <v>1111</v>
      </c>
      <c r="E1665" s="40" t="s">
        <v>1226</v>
      </c>
      <c r="F1665" s="40" t="s">
        <v>1112</v>
      </c>
      <c r="G1665" s="36">
        <v>30707</v>
      </c>
      <c r="H1665" s="51">
        <v>3656</v>
      </c>
      <c r="I1665" s="52">
        <v>3656</v>
      </c>
      <c r="J1665" s="134"/>
      <c r="K1665" s="132"/>
      <c r="L1665" s="120"/>
      <c r="M1665" s="119"/>
    </row>
    <row r="1666" spans="1:13">
      <c r="A1666" s="122"/>
      <c r="B1666" s="133"/>
      <c r="C1666" s="133" t="s">
        <v>1110</v>
      </c>
      <c r="D1666" s="133" t="s">
        <v>1111</v>
      </c>
      <c r="E1666" s="40" t="s">
        <v>1113</v>
      </c>
      <c r="F1666" s="40" t="s">
        <v>1112</v>
      </c>
      <c r="G1666" s="36">
        <v>30656</v>
      </c>
      <c r="H1666" s="51">
        <v>3950</v>
      </c>
      <c r="I1666" s="52">
        <v>910</v>
      </c>
      <c r="J1666" s="134"/>
      <c r="K1666" s="132"/>
      <c r="L1666" s="120"/>
      <c r="M1666" s="119"/>
    </row>
    <row r="1667" spans="1:13">
      <c r="A1667" s="122"/>
      <c r="B1667" s="133"/>
      <c r="C1667" s="133" t="s">
        <v>1110</v>
      </c>
      <c r="D1667" s="133" t="s">
        <v>1111</v>
      </c>
      <c r="E1667" s="40" t="s">
        <v>1114</v>
      </c>
      <c r="F1667" s="40" t="s">
        <v>1112</v>
      </c>
      <c r="G1667" s="36">
        <v>258465</v>
      </c>
      <c r="H1667" s="51">
        <v>4000</v>
      </c>
      <c r="I1667" s="52">
        <v>500</v>
      </c>
      <c r="J1667" s="134"/>
      <c r="K1667" s="132"/>
      <c r="L1667" s="120"/>
      <c r="M1667" s="119"/>
    </row>
    <row r="1668" spans="1:13">
      <c r="A1668" s="122">
        <v>2</v>
      </c>
      <c r="B1668" s="133" t="s">
        <v>18</v>
      </c>
      <c r="C1668" s="133" t="s">
        <v>1110</v>
      </c>
      <c r="D1668" s="133" t="s">
        <v>1115</v>
      </c>
      <c r="E1668" s="40" t="s">
        <v>1225</v>
      </c>
      <c r="F1668" s="40" t="s">
        <v>1112</v>
      </c>
      <c r="G1668" s="36">
        <v>30707</v>
      </c>
      <c r="H1668" s="51">
        <v>4246</v>
      </c>
      <c r="I1668" s="52">
        <v>4246</v>
      </c>
      <c r="J1668" s="134">
        <v>400</v>
      </c>
      <c r="K1668" s="132">
        <v>200</v>
      </c>
      <c r="L1668" s="120">
        <v>10150</v>
      </c>
      <c r="M1668" s="119">
        <f>SUBTOTAL(9,I1668:I1671)+K1668</f>
        <v>9512</v>
      </c>
    </row>
    <row r="1669" spans="1:13">
      <c r="A1669" s="122"/>
      <c r="B1669" s="133"/>
      <c r="C1669" s="133" t="s">
        <v>1110</v>
      </c>
      <c r="D1669" s="133" t="s">
        <v>1115</v>
      </c>
      <c r="E1669" s="40" t="s">
        <v>1226</v>
      </c>
      <c r="F1669" s="40" t="s">
        <v>1112</v>
      </c>
      <c r="G1669" s="36">
        <v>30707</v>
      </c>
      <c r="H1669" s="51">
        <v>3656</v>
      </c>
      <c r="I1669" s="52">
        <v>3656</v>
      </c>
      <c r="J1669" s="134"/>
      <c r="K1669" s="132"/>
      <c r="L1669" s="120"/>
      <c r="M1669" s="119"/>
    </row>
    <row r="1670" spans="1:13">
      <c r="A1670" s="122"/>
      <c r="B1670" s="133"/>
      <c r="C1670" s="133" t="s">
        <v>1110</v>
      </c>
      <c r="D1670" s="133" t="s">
        <v>1115</v>
      </c>
      <c r="E1670" s="40" t="s">
        <v>1116</v>
      </c>
      <c r="F1670" s="40" t="s">
        <v>1117</v>
      </c>
      <c r="G1670" s="36">
        <v>33186</v>
      </c>
      <c r="H1670" s="51">
        <v>3950</v>
      </c>
      <c r="I1670" s="52">
        <v>910</v>
      </c>
      <c r="J1670" s="134"/>
      <c r="K1670" s="132"/>
      <c r="L1670" s="120"/>
      <c r="M1670" s="119"/>
    </row>
    <row r="1671" spans="1:13">
      <c r="A1671" s="122"/>
      <c r="B1671" s="133"/>
      <c r="C1671" s="133" t="s">
        <v>1110</v>
      </c>
      <c r="D1671" s="133" t="s">
        <v>1115</v>
      </c>
      <c r="E1671" s="40" t="s">
        <v>1114</v>
      </c>
      <c r="F1671" s="40" t="s">
        <v>1112</v>
      </c>
      <c r="G1671" s="36">
        <v>258465</v>
      </c>
      <c r="H1671" s="51">
        <v>4000</v>
      </c>
      <c r="I1671" s="52">
        <v>500</v>
      </c>
      <c r="J1671" s="134"/>
      <c r="K1671" s="132"/>
      <c r="L1671" s="120"/>
      <c r="M1671" s="119"/>
    </row>
    <row r="1672" spans="1:13">
      <c r="A1672" s="122">
        <v>3</v>
      </c>
      <c r="B1672" s="133" t="s">
        <v>18</v>
      </c>
      <c r="C1672" s="133" t="s">
        <v>1110</v>
      </c>
      <c r="D1672" s="133" t="s">
        <v>1118</v>
      </c>
      <c r="E1672" s="40" t="s">
        <v>1225</v>
      </c>
      <c r="F1672" s="40" t="s">
        <v>1112</v>
      </c>
      <c r="G1672" s="36">
        <v>30707</v>
      </c>
      <c r="H1672" s="51">
        <v>4246</v>
      </c>
      <c r="I1672" s="52">
        <v>4246</v>
      </c>
      <c r="J1672" s="134">
        <v>400</v>
      </c>
      <c r="K1672" s="132">
        <v>200</v>
      </c>
      <c r="L1672" s="120">
        <v>10150</v>
      </c>
      <c r="M1672" s="119">
        <f>SUBTOTAL(9,I1672:I1675)+K1672</f>
        <v>9512</v>
      </c>
    </row>
    <row r="1673" spans="1:13">
      <c r="A1673" s="122"/>
      <c r="B1673" s="133"/>
      <c r="C1673" s="133" t="s">
        <v>1110</v>
      </c>
      <c r="D1673" s="133" t="s">
        <v>1118</v>
      </c>
      <c r="E1673" s="40" t="s">
        <v>1226</v>
      </c>
      <c r="F1673" s="40" t="s">
        <v>1112</v>
      </c>
      <c r="G1673" s="36">
        <v>30707</v>
      </c>
      <c r="H1673" s="51">
        <v>3656</v>
      </c>
      <c r="I1673" s="52">
        <v>3656</v>
      </c>
      <c r="J1673" s="134"/>
      <c r="K1673" s="132"/>
      <c r="L1673" s="120"/>
      <c r="M1673" s="119"/>
    </row>
    <row r="1674" spans="1:13">
      <c r="A1674" s="122"/>
      <c r="B1674" s="133"/>
      <c r="C1674" s="133" t="s">
        <v>1110</v>
      </c>
      <c r="D1674" s="133" t="s">
        <v>1118</v>
      </c>
      <c r="E1674" s="40" t="s">
        <v>1119</v>
      </c>
      <c r="F1674" s="40" t="s">
        <v>1117</v>
      </c>
      <c r="G1674" s="36">
        <v>258154</v>
      </c>
      <c r="H1674" s="51">
        <v>3950</v>
      </c>
      <c r="I1674" s="52">
        <v>910</v>
      </c>
      <c r="J1674" s="134"/>
      <c r="K1674" s="132"/>
      <c r="L1674" s="120"/>
      <c r="M1674" s="119"/>
    </row>
    <row r="1675" spans="1:13">
      <c r="A1675" s="122"/>
      <c r="B1675" s="133"/>
      <c r="C1675" s="133" t="s">
        <v>1110</v>
      </c>
      <c r="D1675" s="133" t="s">
        <v>1118</v>
      </c>
      <c r="E1675" s="40" t="s">
        <v>1114</v>
      </c>
      <c r="F1675" s="40" t="s">
        <v>1112</v>
      </c>
      <c r="G1675" s="36">
        <v>258465</v>
      </c>
      <c r="H1675" s="51">
        <v>4000</v>
      </c>
      <c r="I1675" s="52">
        <v>500</v>
      </c>
      <c r="J1675" s="134"/>
      <c r="K1675" s="132"/>
      <c r="L1675" s="120"/>
      <c r="M1675" s="119"/>
    </row>
    <row r="1676" spans="1:13">
      <c r="A1676" s="122">
        <v>4</v>
      </c>
      <c r="B1676" s="133" t="s">
        <v>18</v>
      </c>
      <c r="C1676" s="133" t="s">
        <v>1110</v>
      </c>
      <c r="D1676" s="133" t="s">
        <v>1120</v>
      </c>
      <c r="E1676" s="40" t="s">
        <v>1225</v>
      </c>
      <c r="F1676" s="40" t="s">
        <v>1112</v>
      </c>
      <c r="G1676" s="36">
        <v>30707</v>
      </c>
      <c r="H1676" s="51">
        <v>4246</v>
      </c>
      <c r="I1676" s="52">
        <v>4246</v>
      </c>
      <c r="J1676" s="134">
        <v>400</v>
      </c>
      <c r="K1676" s="132">
        <v>200</v>
      </c>
      <c r="L1676" s="120">
        <v>10150</v>
      </c>
      <c r="M1676" s="119">
        <f>SUBTOTAL(9,I1676:I1679)+K1676</f>
        <v>9512</v>
      </c>
    </row>
    <row r="1677" spans="1:13">
      <c r="A1677" s="122"/>
      <c r="B1677" s="133"/>
      <c r="C1677" s="133" t="s">
        <v>1110</v>
      </c>
      <c r="D1677" s="133" t="s">
        <v>1120</v>
      </c>
      <c r="E1677" s="40" t="s">
        <v>1226</v>
      </c>
      <c r="F1677" s="40" t="s">
        <v>1112</v>
      </c>
      <c r="G1677" s="36">
        <v>30707</v>
      </c>
      <c r="H1677" s="51">
        <v>3656</v>
      </c>
      <c r="I1677" s="52">
        <v>3656</v>
      </c>
      <c r="J1677" s="134"/>
      <c r="K1677" s="132"/>
      <c r="L1677" s="120"/>
      <c r="M1677" s="119"/>
    </row>
    <row r="1678" spans="1:13">
      <c r="A1678" s="122"/>
      <c r="B1678" s="133"/>
      <c r="C1678" s="133" t="s">
        <v>1110</v>
      </c>
      <c r="D1678" s="133" t="s">
        <v>1120</v>
      </c>
      <c r="E1678" s="40" t="s">
        <v>1121</v>
      </c>
      <c r="F1678" s="40" t="s">
        <v>1117</v>
      </c>
      <c r="G1678" s="36">
        <v>258096</v>
      </c>
      <c r="H1678" s="51">
        <v>3950</v>
      </c>
      <c r="I1678" s="52">
        <v>910</v>
      </c>
      <c r="J1678" s="134"/>
      <c r="K1678" s="132"/>
      <c r="L1678" s="120"/>
      <c r="M1678" s="119"/>
    </row>
    <row r="1679" spans="1:13">
      <c r="A1679" s="122"/>
      <c r="B1679" s="133"/>
      <c r="C1679" s="133" t="s">
        <v>1110</v>
      </c>
      <c r="D1679" s="133" t="s">
        <v>1120</v>
      </c>
      <c r="E1679" s="40" t="s">
        <v>1114</v>
      </c>
      <c r="F1679" s="40" t="s">
        <v>1112</v>
      </c>
      <c r="G1679" s="36">
        <v>258465</v>
      </c>
      <c r="H1679" s="51">
        <v>4000</v>
      </c>
      <c r="I1679" s="52">
        <v>500</v>
      </c>
      <c r="J1679" s="134"/>
      <c r="K1679" s="132"/>
      <c r="L1679" s="120"/>
      <c r="M1679" s="119"/>
    </row>
    <row r="1680" spans="1:13">
      <c r="A1680" s="122">
        <v>5</v>
      </c>
      <c r="B1680" s="133" t="s">
        <v>18</v>
      </c>
      <c r="C1680" s="133" t="s">
        <v>1110</v>
      </c>
      <c r="D1680" s="133" t="s">
        <v>1122</v>
      </c>
      <c r="E1680" s="40" t="s">
        <v>1225</v>
      </c>
      <c r="F1680" s="40" t="s">
        <v>1112</v>
      </c>
      <c r="G1680" s="36">
        <v>30707</v>
      </c>
      <c r="H1680" s="51">
        <v>4246</v>
      </c>
      <c r="I1680" s="52">
        <v>4246</v>
      </c>
      <c r="J1680" s="134">
        <v>400</v>
      </c>
      <c r="K1680" s="132">
        <v>200</v>
      </c>
      <c r="L1680" s="120">
        <v>10150</v>
      </c>
      <c r="M1680" s="119">
        <f>SUBTOTAL(9,I1680:I1683)+K1680</f>
        <v>9512</v>
      </c>
    </row>
    <row r="1681" spans="1:13">
      <c r="A1681" s="122"/>
      <c r="B1681" s="133"/>
      <c r="C1681" s="133" t="s">
        <v>1110</v>
      </c>
      <c r="D1681" s="133" t="s">
        <v>1122</v>
      </c>
      <c r="E1681" s="40" t="s">
        <v>1226</v>
      </c>
      <c r="F1681" s="40" t="s">
        <v>1112</v>
      </c>
      <c r="G1681" s="36">
        <v>30707</v>
      </c>
      <c r="H1681" s="51">
        <v>3656</v>
      </c>
      <c r="I1681" s="52">
        <v>3656</v>
      </c>
      <c r="J1681" s="134"/>
      <c r="K1681" s="132"/>
      <c r="L1681" s="120"/>
      <c r="M1681" s="119"/>
    </row>
    <row r="1682" spans="1:13">
      <c r="A1682" s="122"/>
      <c r="B1682" s="133"/>
      <c r="C1682" s="133" t="s">
        <v>1110</v>
      </c>
      <c r="D1682" s="133" t="s">
        <v>1122</v>
      </c>
      <c r="E1682" s="40" t="s">
        <v>1123</v>
      </c>
      <c r="F1682" s="40" t="s">
        <v>1112</v>
      </c>
      <c r="G1682" s="36">
        <v>30675</v>
      </c>
      <c r="H1682" s="51">
        <v>3950</v>
      </c>
      <c r="I1682" s="52">
        <v>910</v>
      </c>
      <c r="J1682" s="134"/>
      <c r="K1682" s="132"/>
      <c r="L1682" s="120"/>
      <c r="M1682" s="119"/>
    </row>
    <row r="1683" spans="1:13">
      <c r="A1683" s="122"/>
      <c r="B1683" s="133"/>
      <c r="C1683" s="133" t="s">
        <v>1110</v>
      </c>
      <c r="D1683" s="133" t="s">
        <v>1122</v>
      </c>
      <c r="E1683" s="40" t="s">
        <v>1114</v>
      </c>
      <c r="F1683" s="40" t="s">
        <v>1112</v>
      </c>
      <c r="G1683" s="36">
        <v>258465</v>
      </c>
      <c r="H1683" s="51">
        <v>4000</v>
      </c>
      <c r="I1683" s="52">
        <v>500</v>
      </c>
      <c r="J1683" s="134"/>
      <c r="K1683" s="132"/>
      <c r="L1683" s="120"/>
      <c r="M1683" s="119"/>
    </row>
    <row r="1684" spans="1:13">
      <c r="A1684" s="122">
        <v>1</v>
      </c>
      <c r="B1684" s="122" t="s">
        <v>1279</v>
      </c>
      <c r="C1684" s="122" t="s">
        <v>1036</v>
      </c>
      <c r="D1684" s="131" t="s">
        <v>1280</v>
      </c>
      <c r="E1684" s="78" t="s">
        <v>1281</v>
      </c>
      <c r="F1684" s="79" t="s">
        <v>1296</v>
      </c>
      <c r="G1684" s="34" t="s">
        <v>1282</v>
      </c>
      <c r="H1684" s="51">
        <v>4000</v>
      </c>
      <c r="I1684" s="52">
        <v>1752</v>
      </c>
      <c r="J1684" s="120">
        <v>400</v>
      </c>
      <c r="K1684" s="119">
        <v>0</v>
      </c>
      <c r="L1684" s="120">
        <v>10150</v>
      </c>
      <c r="M1684" s="119">
        <v>6932</v>
      </c>
    </row>
    <row r="1685" spans="1:13">
      <c r="A1685" s="122"/>
      <c r="B1685" s="122"/>
      <c r="C1685" s="122"/>
      <c r="D1685" s="131"/>
      <c r="E1685" s="79" t="s">
        <v>22</v>
      </c>
      <c r="F1685" s="79" t="s">
        <v>1049</v>
      </c>
      <c r="G1685" s="41">
        <v>51866</v>
      </c>
      <c r="H1685" s="51">
        <v>3656</v>
      </c>
      <c r="I1685" s="52">
        <v>888</v>
      </c>
      <c r="J1685" s="120"/>
      <c r="K1685" s="119"/>
      <c r="L1685" s="120"/>
      <c r="M1685" s="119"/>
    </row>
    <row r="1686" spans="1:13">
      <c r="A1686" s="122"/>
      <c r="B1686" s="122"/>
      <c r="C1686" s="122"/>
      <c r="D1686" s="131"/>
      <c r="E1686" s="79" t="s">
        <v>21</v>
      </c>
      <c r="F1686" s="79" t="s">
        <v>1049</v>
      </c>
      <c r="G1686" s="41">
        <v>52181</v>
      </c>
      <c r="H1686" s="51">
        <v>4246</v>
      </c>
      <c r="I1686" s="52">
        <v>377</v>
      </c>
      <c r="J1686" s="120"/>
      <c r="K1686" s="119"/>
      <c r="L1686" s="120"/>
      <c r="M1686" s="119"/>
    </row>
    <row r="1687" spans="1:13">
      <c r="A1687" s="122"/>
      <c r="B1687" s="122"/>
      <c r="C1687" s="122"/>
      <c r="D1687" s="131"/>
      <c r="E1687" s="79" t="s">
        <v>10</v>
      </c>
      <c r="F1687" s="79" t="s">
        <v>1283</v>
      </c>
      <c r="G1687" s="41">
        <v>51720</v>
      </c>
      <c r="H1687" s="51">
        <v>450</v>
      </c>
      <c r="I1687" s="52">
        <v>440</v>
      </c>
      <c r="J1687" s="120"/>
      <c r="K1687" s="119"/>
      <c r="L1687" s="120"/>
      <c r="M1687" s="119"/>
    </row>
    <row r="1688" spans="1:13">
      <c r="A1688" s="122"/>
      <c r="B1688" s="122"/>
      <c r="C1688" s="122"/>
      <c r="D1688" s="131"/>
      <c r="E1688" s="79" t="s">
        <v>1046</v>
      </c>
      <c r="F1688" s="79" t="s">
        <v>1045</v>
      </c>
      <c r="G1688" s="41">
        <v>39918</v>
      </c>
      <c r="H1688" s="51">
        <v>3950</v>
      </c>
      <c r="I1688" s="52">
        <v>3035</v>
      </c>
      <c r="J1688" s="120"/>
      <c r="K1688" s="119"/>
      <c r="L1688" s="120"/>
      <c r="M1688" s="119"/>
    </row>
    <row r="1689" spans="1:13">
      <c r="A1689" s="122">
        <v>2</v>
      </c>
      <c r="B1689" s="122" t="s">
        <v>1279</v>
      </c>
      <c r="C1689" s="122" t="s">
        <v>1036</v>
      </c>
      <c r="D1689" s="131" t="s">
        <v>1284</v>
      </c>
      <c r="E1689" s="78" t="s">
        <v>1285</v>
      </c>
      <c r="F1689" s="79" t="s">
        <v>1049</v>
      </c>
      <c r="G1689" s="35" t="s">
        <v>1294</v>
      </c>
      <c r="H1689" s="51">
        <v>4000</v>
      </c>
      <c r="I1689" s="41">
        <v>1551</v>
      </c>
      <c r="J1689" s="120">
        <v>400</v>
      </c>
      <c r="K1689" s="119">
        <v>0</v>
      </c>
      <c r="L1689" s="120">
        <v>10200</v>
      </c>
      <c r="M1689" s="119">
        <v>6731</v>
      </c>
    </row>
    <row r="1690" spans="1:13">
      <c r="A1690" s="122"/>
      <c r="B1690" s="122"/>
      <c r="C1690" s="122"/>
      <c r="D1690" s="131"/>
      <c r="E1690" s="79" t="s">
        <v>22</v>
      </c>
      <c r="F1690" s="79" t="s">
        <v>1049</v>
      </c>
      <c r="G1690" s="41">
        <v>51866</v>
      </c>
      <c r="H1690" s="51">
        <v>3656</v>
      </c>
      <c r="I1690" s="41">
        <v>888</v>
      </c>
      <c r="J1690" s="120"/>
      <c r="K1690" s="119"/>
      <c r="L1690" s="120"/>
      <c r="M1690" s="119"/>
    </row>
    <row r="1691" spans="1:13">
      <c r="A1691" s="122"/>
      <c r="B1691" s="122"/>
      <c r="C1691" s="122"/>
      <c r="D1691" s="131"/>
      <c r="E1691" s="79" t="s">
        <v>21</v>
      </c>
      <c r="F1691" s="79" t="s">
        <v>1049</v>
      </c>
      <c r="G1691" s="41">
        <v>52181</v>
      </c>
      <c r="H1691" s="51">
        <v>4246</v>
      </c>
      <c r="I1691" s="41">
        <v>377</v>
      </c>
      <c r="J1691" s="120"/>
      <c r="K1691" s="119"/>
      <c r="L1691" s="120"/>
      <c r="M1691" s="119"/>
    </row>
    <row r="1692" spans="1:13">
      <c r="A1692" s="122"/>
      <c r="B1692" s="122"/>
      <c r="C1692" s="122"/>
      <c r="D1692" s="131"/>
      <c r="E1692" s="79" t="s">
        <v>10</v>
      </c>
      <c r="F1692" s="79" t="s">
        <v>1283</v>
      </c>
      <c r="G1692" s="41">
        <v>51720</v>
      </c>
      <c r="H1692" s="51">
        <v>450</v>
      </c>
      <c r="I1692" s="41">
        <v>440</v>
      </c>
      <c r="J1692" s="120"/>
      <c r="K1692" s="119"/>
      <c r="L1692" s="120"/>
      <c r="M1692" s="119"/>
    </row>
    <row r="1693" spans="1:13">
      <c r="A1693" s="122"/>
      <c r="B1693" s="122"/>
      <c r="C1693" s="122"/>
      <c r="D1693" s="131"/>
      <c r="E1693" s="79" t="s">
        <v>1046</v>
      </c>
      <c r="F1693" s="79" t="s">
        <v>1045</v>
      </c>
      <c r="G1693" s="41">
        <v>39918</v>
      </c>
      <c r="H1693" s="51">
        <v>4920</v>
      </c>
      <c r="I1693" s="41">
        <v>3035</v>
      </c>
      <c r="J1693" s="120"/>
      <c r="K1693" s="119"/>
      <c r="L1693" s="120"/>
      <c r="M1693" s="119"/>
    </row>
    <row r="1694" spans="1:13">
      <c r="A1694" s="122">
        <v>3</v>
      </c>
      <c r="B1694" s="122" t="s">
        <v>1279</v>
      </c>
      <c r="C1694" s="122" t="s">
        <v>1036</v>
      </c>
      <c r="D1694" s="131" t="s">
        <v>1286</v>
      </c>
      <c r="E1694" s="79" t="s">
        <v>1046</v>
      </c>
      <c r="F1694" s="79" t="s">
        <v>1051</v>
      </c>
      <c r="G1694" s="41">
        <v>52204</v>
      </c>
      <c r="H1694" s="51">
        <v>4920</v>
      </c>
      <c r="I1694" s="41">
        <v>2836</v>
      </c>
      <c r="J1694" s="120">
        <v>400</v>
      </c>
      <c r="K1694" s="119">
        <v>0</v>
      </c>
      <c r="L1694" s="120">
        <v>10200</v>
      </c>
      <c r="M1694" s="119">
        <v>6532</v>
      </c>
    </row>
    <row r="1695" spans="1:13">
      <c r="A1695" s="122"/>
      <c r="B1695" s="122"/>
      <c r="C1695" s="122"/>
      <c r="D1695" s="131"/>
      <c r="E1695" s="79" t="s">
        <v>1048</v>
      </c>
      <c r="F1695" s="79" t="s">
        <v>1049</v>
      </c>
      <c r="G1695" s="35" t="s">
        <v>1294</v>
      </c>
      <c r="H1695" s="51">
        <v>4000</v>
      </c>
      <c r="I1695" s="41">
        <v>1551</v>
      </c>
      <c r="J1695" s="120"/>
      <c r="K1695" s="119"/>
      <c r="L1695" s="120"/>
      <c r="M1695" s="119"/>
    </row>
    <row r="1696" spans="1:13">
      <c r="A1696" s="122"/>
      <c r="B1696" s="122"/>
      <c r="C1696" s="122"/>
      <c r="D1696" s="131"/>
      <c r="E1696" s="79" t="s">
        <v>22</v>
      </c>
      <c r="F1696" s="79" t="s">
        <v>1049</v>
      </c>
      <c r="G1696" s="41">
        <v>51866</v>
      </c>
      <c r="H1696" s="51">
        <v>3656</v>
      </c>
      <c r="I1696" s="41">
        <v>888</v>
      </c>
      <c r="J1696" s="120"/>
      <c r="K1696" s="119"/>
      <c r="L1696" s="120"/>
      <c r="M1696" s="119"/>
    </row>
    <row r="1697" spans="1:13">
      <c r="A1697" s="122"/>
      <c r="B1697" s="122"/>
      <c r="C1697" s="122"/>
      <c r="D1697" s="131"/>
      <c r="E1697" s="79" t="s">
        <v>21</v>
      </c>
      <c r="F1697" s="79" t="s">
        <v>1049</v>
      </c>
      <c r="G1697" s="41">
        <v>52181</v>
      </c>
      <c r="H1697" s="51">
        <v>4246</v>
      </c>
      <c r="I1697" s="41">
        <v>377</v>
      </c>
      <c r="J1697" s="120"/>
      <c r="K1697" s="119"/>
      <c r="L1697" s="120"/>
      <c r="M1697" s="119"/>
    </row>
    <row r="1698" spans="1:13">
      <c r="A1698" s="122"/>
      <c r="B1698" s="122"/>
      <c r="C1698" s="122"/>
      <c r="D1698" s="131"/>
      <c r="E1698" s="79" t="s">
        <v>10</v>
      </c>
      <c r="F1698" s="79" t="s">
        <v>1283</v>
      </c>
      <c r="G1698" s="41">
        <v>51720</v>
      </c>
      <c r="H1698" s="51">
        <v>450</v>
      </c>
      <c r="I1698" s="41">
        <v>440</v>
      </c>
      <c r="J1698" s="120"/>
      <c r="K1698" s="119"/>
      <c r="L1698" s="120"/>
      <c r="M1698" s="119"/>
    </row>
    <row r="1699" spans="1:13">
      <c r="A1699" s="122">
        <v>4</v>
      </c>
      <c r="B1699" s="122" t="s">
        <v>1279</v>
      </c>
      <c r="C1699" s="122" t="s">
        <v>1036</v>
      </c>
      <c r="D1699" s="131" t="s">
        <v>1287</v>
      </c>
      <c r="E1699" s="79" t="s">
        <v>1046</v>
      </c>
      <c r="F1699" s="79" t="s">
        <v>1045</v>
      </c>
      <c r="G1699" s="35">
        <v>39918</v>
      </c>
      <c r="H1699" s="51">
        <v>4920</v>
      </c>
      <c r="I1699" s="41">
        <v>3035</v>
      </c>
      <c r="J1699" s="120">
        <v>400</v>
      </c>
      <c r="K1699" s="119">
        <v>0</v>
      </c>
      <c r="L1699" s="120">
        <v>10200</v>
      </c>
      <c r="M1699" s="119">
        <v>10200</v>
      </c>
    </row>
    <row r="1700" spans="1:13">
      <c r="A1700" s="122"/>
      <c r="B1700" s="122"/>
      <c r="C1700" s="122"/>
      <c r="D1700" s="131"/>
      <c r="E1700" s="79" t="s">
        <v>1288</v>
      </c>
      <c r="F1700" s="79" t="s">
        <v>1297</v>
      </c>
      <c r="G1700" s="35" t="s">
        <v>1295</v>
      </c>
      <c r="H1700" s="51">
        <v>3656</v>
      </c>
      <c r="I1700" s="41">
        <v>3500</v>
      </c>
      <c r="J1700" s="120"/>
      <c r="K1700" s="119"/>
      <c r="L1700" s="120"/>
      <c r="M1700" s="119"/>
    </row>
    <row r="1701" spans="1:13">
      <c r="A1701" s="122"/>
      <c r="B1701" s="122"/>
      <c r="C1701" s="122"/>
      <c r="D1701" s="131"/>
      <c r="E1701" s="79" t="s">
        <v>1289</v>
      </c>
      <c r="F1701" s="79" t="s">
        <v>1290</v>
      </c>
      <c r="G1701" s="35" t="s">
        <v>1291</v>
      </c>
      <c r="H1701" s="51">
        <v>4246</v>
      </c>
      <c r="I1701" s="41">
        <v>1234</v>
      </c>
      <c r="J1701" s="120"/>
      <c r="K1701" s="119"/>
      <c r="L1701" s="120"/>
      <c r="M1701" s="119"/>
    </row>
    <row r="1702" spans="1:13">
      <c r="A1702" s="122"/>
      <c r="B1702" s="122"/>
      <c r="C1702" s="122"/>
      <c r="D1702" s="131"/>
      <c r="E1702" s="79" t="s">
        <v>1048</v>
      </c>
      <c r="F1702" s="79" t="s">
        <v>1049</v>
      </c>
      <c r="G1702" s="35" t="s">
        <v>1294</v>
      </c>
      <c r="H1702" s="51">
        <v>4000</v>
      </c>
      <c r="I1702" s="52">
        <v>1551</v>
      </c>
      <c r="J1702" s="120"/>
      <c r="K1702" s="119"/>
      <c r="L1702" s="120"/>
      <c r="M1702" s="119"/>
    </row>
    <row r="1703" spans="1:13">
      <c r="A1703" s="122"/>
      <c r="B1703" s="122"/>
      <c r="C1703" s="122"/>
      <c r="D1703" s="131"/>
      <c r="E1703" s="79" t="s">
        <v>10</v>
      </c>
      <c r="F1703" s="79" t="s">
        <v>1283</v>
      </c>
      <c r="G1703" s="35">
        <v>51720</v>
      </c>
      <c r="H1703" s="51">
        <v>450</v>
      </c>
      <c r="I1703" s="52">
        <v>440</v>
      </c>
      <c r="J1703" s="120"/>
      <c r="K1703" s="119"/>
      <c r="L1703" s="120"/>
      <c r="M1703" s="119"/>
    </row>
    <row r="1704" spans="1:13">
      <c r="A1704" s="122">
        <v>5</v>
      </c>
      <c r="B1704" s="122" t="s">
        <v>1279</v>
      </c>
      <c r="C1704" s="122" t="s">
        <v>1036</v>
      </c>
      <c r="D1704" s="131" t="s">
        <v>1292</v>
      </c>
      <c r="E1704" s="79" t="s">
        <v>1288</v>
      </c>
      <c r="F1704" s="79" t="s">
        <v>1290</v>
      </c>
      <c r="G1704" s="35" t="s">
        <v>1295</v>
      </c>
      <c r="H1704" s="51">
        <v>3656</v>
      </c>
      <c r="I1704" s="41">
        <v>3500</v>
      </c>
      <c r="J1704" s="120">
        <v>400</v>
      </c>
      <c r="K1704" s="119">
        <v>0</v>
      </c>
      <c r="L1704" s="120">
        <v>10200</v>
      </c>
      <c r="M1704" s="119">
        <v>10001</v>
      </c>
    </row>
    <row r="1705" spans="1:13">
      <c r="A1705" s="122"/>
      <c r="B1705" s="122"/>
      <c r="C1705" s="122"/>
      <c r="D1705" s="131"/>
      <c r="E1705" s="79" t="s">
        <v>1289</v>
      </c>
      <c r="F1705" s="79" t="s">
        <v>1290</v>
      </c>
      <c r="G1705" s="35" t="s">
        <v>1291</v>
      </c>
      <c r="H1705" s="51">
        <v>4246</v>
      </c>
      <c r="I1705" s="41">
        <v>1234</v>
      </c>
      <c r="J1705" s="120"/>
      <c r="K1705" s="119"/>
      <c r="L1705" s="120"/>
      <c r="M1705" s="119"/>
    </row>
    <row r="1706" spans="1:13">
      <c r="A1706" s="122"/>
      <c r="B1706" s="122"/>
      <c r="C1706" s="122"/>
      <c r="D1706" s="131"/>
      <c r="E1706" s="79" t="s">
        <v>1046</v>
      </c>
      <c r="F1706" s="79" t="s">
        <v>1298</v>
      </c>
      <c r="G1706" s="41">
        <v>52204</v>
      </c>
      <c r="H1706" s="51">
        <v>4920</v>
      </c>
      <c r="I1706" s="41">
        <v>2836</v>
      </c>
      <c r="J1706" s="120"/>
      <c r="K1706" s="119"/>
      <c r="L1706" s="120"/>
      <c r="M1706" s="119"/>
    </row>
    <row r="1707" spans="1:13">
      <c r="A1707" s="122"/>
      <c r="B1707" s="122"/>
      <c r="C1707" s="122"/>
      <c r="D1707" s="131"/>
      <c r="E1707" s="79" t="s">
        <v>1048</v>
      </c>
      <c r="F1707" s="79" t="s">
        <v>1049</v>
      </c>
      <c r="G1707" s="35" t="s">
        <v>1294</v>
      </c>
      <c r="H1707" s="51">
        <v>4000</v>
      </c>
      <c r="I1707" s="41">
        <v>1551</v>
      </c>
      <c r="J1707" s="120"/>
      <c r="K1707" s="119"/>
      <c r="L1707" s="120"/>
      <c r="M1707" s="119"/>
    </row>
    <row r="1708" spans="1:13">
      <c r="A1708" s="122"/>
      <c r="B1708" s="122"/>
      <c r="C1708" s="122"/>
      <c r="D1708" s="131"/>
      <c r="E1708" s="79" t="s">
        <v>10</v>
      </c>
      <c r="F1708" s="79" t="s">
        <v>1283</v>
      </c>
      <c r="G1708" s="41">
        <v>51720</v>
      </c>
      <c r="H1708" s="51">
        <v>450</v>
      </c>
      <c r="I1708" s="41">
        <v>440</v>
      </c>
      <c r="J1708" s="120"/>
      <c r="K1708" s="119"/>
      <c r="L1708" s="120"/>
      <c r="M1708" s="119"/>
    </row>
    <row r="1709" spans="1:13">
      <c r="A1709" s="122">
        <v>6</v>
      </c>
      <c r="B1709" s="122" t="s">
        <v>1279</v>
      </c>
      <c r="C1709" s="122" t="s">
        <v>1036</v>
      </c>
      <c r="D1709" s="131" t="s">
        <v>1293</v>
      </c>
      <c r="E1709" s="79" t="s">
        <v>1046</v>
      </c>
      <c r="F1709" s="79" t="s">
        <v>1049</v>
      </c>
      <c r="G1709" s="41">
        <v>51751</v>
      </c>
      <c r="H1709" s="51">
        <v>3950</v>
      </c>
      <c r="I1709" s="41">
        <v>3035</v>
      </c>
      <c r="J1709" s="120">
        <v>400</v>
      </c>
      <c r="K1709" s="119">
        <v>0</v>
      </c>
      <c r="L1709" s="120">
        <v>10150</v>
      </c>
      <c r="M1709" s="119">
        <v>6932</v>
      </c>
    </row>
    <row r="1710" spans="1:13">
      <c r="A1710" s="122"/>
      <c r="B1710" s="122"/>
      <c r="C1710" s="122"/>
      <c r="D1710" s="131"/>
      <c r="E1710" s="79" t="s">
        <v>1044</v>
      </c>
      <c r="F1710" s="79" t="s">
        <v>1045</v>
      </c>
      <c r="G1710" s="34" t="s">
        <v>1282</v>
      </c>
      <c r="H1710" s="51">
        <v>4000</v>
      </c>
      <c r="I1710" s="41">
        <v>1752</v>
      </c>
      <c r="J1710" s="120"/>
      <c r="K1710" s="119"/>
      <c r="L1710" s="120"/>
      <c r="M1710" s="119"/>
    </row>
    <row r="1711" spans="1:13">
      <c r="A1711" s="122"/>
      <c r="B1711" s="122"/>
      <c r="C1711" s="122"/>
      <c r="D1711" s="131"/>
      <c r="E1711" s="79" t="s">
        <v>22</v>
      </c>
      <c r="F1711" s="79" t="s">
        <v>1049</v>
      </c>
      <c r="G1711" s="41">
        <v>51866</v>
      </c>
      <c r="H1711" s="51">
        <v>3656</v>
      </c>
      <c r="I1711" s="41">
        <v>888</v>
      </c>
      <c r="J1711" s="120"/>
      <c r="K1711" s="119"/>
      <c r="L1711" s="120"/>
      <c r="M1711" s="119"/>
    </row>
    <row r="1712" spans="1:13">
      <c r="A1712" s="122"/>
      <c r="B1712" s="122"/>
      <c r="C1712" s="122"/>
      <c r="D1712" s="131"/>
      <c r="E1712" s="79" t="s">
        <v>21</v>
      </c>
      <c r="F1712" s="79" t="s">
        <v>1049</v>
      </c>
      <c r="G1712" s="41">
        <v>52181</v>
      </c>
      <c r="H1712" s="51">
        <v>4246</v>
      </c>
      <c r="I1712" s="41">
        <v>377</v>
      </c>
      <c r="J1712" s="120"/>
      <c r="K1712" s="119"/>
      <c r="L1712" s="120"/>
      <c r="M1712" s="119"/>
    </row>
    <row r="1713" spans="1:13">
      <c r="A1713" s="122"/>
      <c r="B1713" s="122"/>
      <c r="C1713" s="122"/>
      <c r="D1713" s="131"/>
      <c r="E1713" s="79" t="s">
        <v>10</v>
      </c>
      <c r="F1713" s="79" t="s">
        <v>1283</v>
      </c>
      <c r="G1713" s="41">
        <v>51720</v>
      </c>
      <c r="H1713" s="51">
        <v>450</v>
      </c>
      <c r="I1713" s="41">
        <v>440</v>
      </c>
      <c r="J1713" s="120"/>
      <c r="K1713" s="119"/>
      <c r="L1713" s="120"/>
      <c r="M1713" s="119"/>
    </row>
    <row r="1714" spans="1:13">
      <c r="A1714" s="122">
        <v>1</v>
      </c>
      <c r="B1714" s="122" t="s">
        <v>391</v>
      </c>
      <c r="C1714" s="122" t="s">
        <v>1055</v>
      </c>
      <c r="D1714" s="123" t="s">
        <v>1303</v>
      </c>
      <c r="E1714" s="36" t="s">
        <v>1057</v>
      </c>
      <c r="F1714" s="36" t="s">
        <v>1084</v>
      </c>
      <c r="G1714" s="36">
        <v>407975</v>
      </c>
      <c r="H1714" s="51">
        <v>3950</v>
      </c>
      <c r="I1714" s="52">
        <v>3094</v>
      </c>
      <c r="J1714" s="120">
        <v>400</v>
      </c>
      <c r="K1714" s="119">
        <v>50</v>
      </c>
      <c r="L1714" s="120">
        <v>10150</v>
      </c>
      <c r="M1714" s="119">
        <f>I1714+I1715+I1716+I1717+I1718+K1714</f>
        <v>9344</v>
      </c>
    </row>
    <row r="1715" spans="1:13">
      <c r="A1715" s="122"/>
      <c r="B1715" s="122"/>
      <c r="C1715" s="122"/>
      <c r="D1715" s="124"/>
      <c r="E1715" s="36" t="s">
        <v>1059</v>
      </c>
      <c r="F1715" s="36" t="s">
        <v>1084</v>
      </c>
      <c r="G1715" s="36">
        <v>407983</v>
      </c>
      <c r="H1715" s="51">
        <v>4000</v>
      </c>
      <c r="I1715" s="52">
        <v>2000</v>
      </c>
      <c r="J1715" s="120"/>
      <c r="K1715" s="119"/>
      <c r="L1715" s="120"/>
      <c r="M1715" s="119"/>
    </row>
    <row r="1716" spans="1:13">
      <c r="A1716" s="122"/>
      <c r="B1716" s="122"/>
      <c r="C1716" s="122"/>
      <c r="D1716" s="124"/>
      <c r="E1716" s="36" t="s">
        <v>1299</v>
      </c>
      <c r="F1716" s="36" t="s">
        <v>1084</v>
      </c>
      <c r="G1716" s="35">
        <v>410495</v>
      </c>
      <c r="H1716" s="51">
        <v>4246</v>
      </c>
      <c r="I1716" s="52">
        <v>4200</v>
      </c>
      <c r="J1716" s="120"/>
      <c r="K1716" s="119"/>
      <c r="L1716" s="120"/>
      <c r="M1716" s="119"/>
    </row>
    <row r="1717" spans="1:13">
      <c r="A1717" s="122"/>
      <c r="B1717" s="122"/>
      <c r="C1717" s="122"/>
      <c r="D1717" s="124"/>
      <c r="E1717" s="35"/>
      <c r="F1717" s="36"/>
      <c r="G1717" s="35"/>
      <c r="H1717" s="51"/>
      <c r="I1717" s="52"/>
      <c r="J1717" s="120"/>
      <c r="K1717" s="119"/>
      <c r="L1717" s="120"/>
      <c r="M1717" s="119"/>
    </row>
    <row r="1718" spans="1:13">
      <c r="A1718" s="122"/>
      <c r="B1718" s="122"/>
      <c r="C1718" s="122"/>
      <c r="D1718" s="125"/>
      <c r="E1718" s="36"/>
      <c r="F1718" s="36"/>
      <c r="G1718" s="35"/>
      <c r="H1718" s="51"/>
      <c r="I1718" s="52"/>
      <c r="J1718" s="120"/>
      <c r="K1718" s="119"/>
      <c r="L1718" s="120"/>
      <c r="M1718" s="119"/>
    </row>
    <row r="1719" spans="1:13">
      <c r="A1719" s="122">
        <v>2</v>
      </c>
      <c r="B1719" s="122" t="s">
        <v>391</v>
      </c>
      <c r="C1719" s="122" t="s">
        <v>1300</v>
      </c>
      <c r="D1719" s="123" t="s">
        <v>1304</v>
      </c>
      <c r="E1719" s="36" t="s">
        <v>1066</v>
      </c>
      <c r="F1719" s="36" t="s">
        <v>1084</v>
      </c>
      <c r="G1719" s="36">
        <v>407975</v>
      </c>
      <c r="H1719" s="51">
        <v>3950</v>
      </c>
      <c r="I1719" s="52">
        <v>3094</v>
      </c>
      <c r="J1719" s="120">
        <v>400</v>
      </c>
      <c r="K1719" s="119">
        <v>50</v>
      </c>
      <c r="L1719" s="120">
        <v>10150</v>
      </c>
      <c r="M1719" s="119">
        <f>I1719+I1720+I1721+I1722+I1723*2+K1719</f>
        <v>9344</v>
      </c>
    </row>
    <row r="1720" spans="1:13">
      <c r="A1720" s="122"/>
      <c r="B1720" s="122"/>
      <c r="C1720" s="122"/>
      <c r="D1720" s="124"/>
      <c r="E1720" s="36" t="s">
        <v>1059</v>
      </c>
      <c r="F1720" s="36" t="s">
        <v>1084</v>
      </c>
      <c r="G1720" s="36">
        <v>407983</v>
      </c>
      <c r="H1720" s="51">
        <v>4000</v>
      </c>
      <c r="I1720" s="52">
        <v>2000</v>
      </c>
      <c r="J1720" s="120"/>
      <c r="K1720" s="119"/>
      <c r="L1720" s="120"/>
      <c r="M1720" s="119"/>
    </row>
    <row r="1721" spans="1:13">
      <c r="A1721" s="122"/>
      <c r="B1721" s="122"/>
      <c r="C1721" s="122"/>
      <c r="D1721" s="124"/>
      <c r="E1721" s="35" t="s">
        <v>1299</v>
      </c>
      <c r="F1721" s="36" t="s">
        <v>1084</v>
      </c>
      <c r="G1721" s="35">
        <v>410495</v>
      </c>
      <c r="H1721" s="51">
        <v>4246</v>
      </c>
      <c r="I1721" s="52">
        <v>4200</v>
      </c>
      <c r="J1721" s="120"/>
      <c r="K1721" s="119"/>
      <c r="L1721" s="120"/>
      <c r="M1721" s="119"/>
    </row>
    <row r="1722" spans="1:13">
      <c r="A1722" s="122"/>
      <c r="B1722" s="122"/>
      <c r="C1722" s="122"/>
      <c r="D1722" s="124"/>
      <c r="E1722" s="36"/>
      <c r="F1722" s="36"/>
      <c r="G1722" s="35"/>
      <c r="H1722" s="51"/>
      <c r="I1722" s="52"/>
      <c r="J1722" s="120"/>
      <c r="K1722" s="119"/>
      <c r="L1722" s="120"/>
      <c r="M1722" s="119"/>
    </row>
    <row r="1723" spans="1:13">
      <c r="A1723" s="122"/>
      <c r="B1723" s="122"/>
      <c r="C1723" s="122"/>
      <c r="D1723" s="125"/>
      <c r="E1723" s="36"/>
      <c r="F1723" s="36"/>
      <c r="G1723" s="35"/>
      <c r="H1723" s="51"/>
      <c r="I1723" s="52"/>
      <c r="J1723" s="120"/>
      <c r="K1723" s="119"/>
      <c r="L1723" s="120"/>
      <c r="M1723" s="119"/>
    </row>
    <row r="1724" spans="1:13">
      <c r="A1724" s="122">
        <v>3</v>
      </c>
      <c r="B1724" s="122" t="s">
        <v>391</v>
      </c>
      <c r="C1724" s="122" t="s">
        <v>1055</v>
      </c>
      <c r="D1724" s="123" t="s">
        <v>1056</v>
      </c>
      <c r="E1724" s="36" t="s">
        <v>1057</v>
      </c>
      <c r="F1724" s="36" t="s">
        <v>1058</v>
      </c>
      <c r="G1724" s="35">
        <v>407956</v>
      </c>
      <c r="H1724" s="51">
        <v>3950</v>
      </c>
      <c r="I1724" s="52">
        <v>2500</v>
      </c>
      <c r="J1724" s="120">
        <v>400</v>
      </c>
      <c r="K1724" s="119">
        <v>50</v>
      </c>
      <c r="L1724" s="120">
        <v>10150</v>
      </c>
      <c r="M1724" s="121">
        <f>I1724+I1725+I1726+I1727+I1728*2+K1724</f>
        <v>10149</v>
      </c>
    </row>
    <row r="1725" spans="1:13">
      <c r="A1725" s="122"/>
      <c r="B1725" s="122"/>
      <c r="C1725" s="122"/>
      <c r="D1725" s="124"/>
      <c r="E1725" s="35" t="s">
        <v>1059</v>
      </c>
      <c r="F1725" s="36" t="s">
        <v>1058</v>
      </c>
      <c r="G1725" s="35">
        <v>407962</v>
      </c>
      <c r="H1725" s="51">
        <v>4000</v>
      </c>
      <c r="I1725" s="52">
        <v>2000</v>
      </c>
      <c r="J1725" s="120"/>
      <c r="K1725" s="119"/>
      <c r="L1725" s="120"/>
      <c r="M1725" s="121"/>
    </row>
    <row r="1726" spans="1:13">
      <c r="A1726" s="122"/>
      <c r="B1726" s="122"/>
      <c r="C1726" s="122"/>
      <c r="D1726" s="124"/>
      <c r="E1726" s="36" t="s">
        <v>1060</v>
      </c>
      <c r="F1726" s="36" t="s">
        <v>1061</v>
      </c>
      <c r="G1726" s="35">
        <v>407907</v>
      </c>
      <c r="H1726" s="51">
        <v>3656</v>
      </c>
      <c r="I1726" s="52">
        <v>3195</v>
      </c>
      <c r="J1726" s="120"/>
      <c r="K1726" s="119"/>
      <c r="L1726" s="120"/>
      <c r="M1726" s="121"/>
    </row>
    <row r="1727" spans="1:13">
      <c r="A1727" s="122"/>
      <c r="B1727" s="122"/>
      <c r="C1727" s="122"/>
      <c r="D1727" s="124"/>
      <c r="E1727" s="36" t="s">
        <v>1062</v>
      </c>
      <c r="F1727" s="36" t="s">
        <v>1061</v>
      </c>
      <c r="G1727" s="35">
        <v>407913</v>
      </c>
      <c r="H1727" s="51">
        <v>4246</v>
      </c>
      <c r="I1727" s="52">
        <v>2210</v>
      </c>
      <c r="J1727" s="120"/>
      <c r="K1727" s="119"/>
      <c r="L1727" s="120"/>
      <c r="M1727" s="121"/>
    </row>
    <row r="1728" spans="1:13">
      <c r="A1728" s="122"/>
      <c r="B1728" s="122"/>
      <c r="C1728" s="122"/>
      <c r="D1728" s="125"/>
      <c r="E1728" s="36" t="s">
        <v>1063</v>
      </c>
      <c r="F1728" s="36" t="s">
        <v>1061</v>
      </c>
      <c r="G1728" s="35">
        <v>410532</v>
      </c>
      <c r="H1728" s="51">
        <v>450</v>
      </c>
      <c r="I1728" s="52">
        <v>97</v>
      </c>
      <c r="J1728" s="120"/>
      <c r="K1728" s="119"/>
      <c r="L1728" s="120"/>
      <c r="M1728" s="121"/>
    </row>
    <row r="1729" spans="1:13">
      <c r="A1729" s="122">
        <v>4</v>
      </c>
      <c r="B1729" s="122" t="s">
        <v>391</v>
      </c>
      <c r="C1729" s="122" t="s">
        <v>1055</v>
      </c>
      <c r="D1729" s="123" t="s">
        <v>1064</v>
      </c>
      <c r="E1729" s="36" t="s">
        <v>1057</v>
      </c>
      <c r="F1729" s="36" t="s">
        <v>1061</v>
      </c>
      <c r="G1729" s="35">
        <v>407858</v>
      </c>
      <c r="H1729" s="51">
        <v>3950</v>
      </c>
      <c r="I1729" s="52">
        <v>2500</v>
      </c>
      <c r="J1729" s="120">
        <v>400</v>
      </c>
      <c r="K1729" s="119">
        <v>50</v>
      </c>
      <c r="L1729" s="120">
        <v>10150</v>
      </c>
      <c r="M1729" s="121">
        <f>I1729+I1730+I1731+I1732+I1733*2+K1729</f>
        <v>10149</v>
      </c>
    </row>
    <row r="1730" spans="1:13">
      <c r="A1730" s="122"/>
      <c r="B1730" s="122"/>
      <c r="C1730" s="122"/>
      <c r="D1730" s="124"/>
      <c r="E1730" s="36" t="s">
        <v>1059</v>
      </c>
      <c r="F1730" s="36" t="s">
        <v>1061</v>
      </c>
      <c r="G1730" s="35">
        <v>407873</v>
      </c>
      <c r="H1730" s="51">
        <v>4000</v>
      </c>
      <c r="I1730" s="52">
        <v>2000</v>
      </c>
      <c r="J1730" s="120"/>
      <c r="K1730" s="119"/>
      <c r="L1730" s="120"/>
      <c r="M1730" s="121"/>
    </row>
    <row r="1731" spans="1:13">
      <c r="A1731" s="122"/>
      <c r="B1731" s="122"/>
      <c r="C1731" s="122"/>
      <c r="D1731" s="124"/>
      <c r="E1731" s="35" t="s">
        <v>1060</v>
      </c>
      <c r="F1731" s="36" t="s">
        <v>1061</v>
      </c>
      <c r="G1731" s="35">
        <v>407907</v>
      </c>
      <c r="H1731" s="51">
        <v>3656</v>
      </c>
      <c r="I1731" s="52">
        <v>3195</v>
      </c>
      <c r="J1731" s="120"/>
      <c r="K1731" s="119"/>
      <c r="L1731" s="120"/>
      <c r="M1731" s="121"/>
    </row>
    <row r="1732" spans="1:13">
      <c r="A1732" s="122"/>
      <c r="B1732" s="122"/>
      <c r="C1732" s="122"/>
      <c r="D1732" s="124"/>
      <c r="E1732" s="36" t="s">
        <v>1062</v>
      </c>
      <c r="F1732" s="36" t="s">
        <v>1061</v>
      </c>
      <c r="G1732" s="35">
        <v>407913</v>
      </c>
      <c r="H1732" s="51">
        <v>4246</v>
      </c>
      <c r="I1732" s="52">
        <v>2210</v>
      </c>
      <c r="J1732" s="120"/>
      <c r="K1732" s="119"/>
      <c r="L1732" s="120"/>
      <c r="M1732" s="121"/>
    </row>
    <row r="1733" spans="1:13">
      <c r="A1733" s="122"/>
      <c r="B1733" s="122"/>
      <c r="C1733" s="122"/>
      <c r="D1733" s="125"/>
      <c r="E1733" s="36" t="s">
        <v>1063</v>
      </c>
      <c r="F1733" s="36" t="s">
        <v>1061</v>
      </c>
      <c r="G1733" s="35">
        <v>410532</v>
      </c>
      <c r="H1733" s="51">
        <v>450</v>
      </c>
      <c r="I1733" s="52">
        <v>97</v>
      </c>
      <c r="J1733" s="120"/>
      <c r="K1733" s="119"/>
      <c r="L1733" s="120"/>
      <c r="M1733" s="121"/>
    </row>
    <row r="1734" spans="1:13">
      <c r="A1734" s="127">
        <v>5</v>
      </c>
      <c r="B1734" s="127" t="s">
        <v>391</v>
      </c>
      <c r="C1734" s="127" t="s">
        <v>1055</v>
      </c>
      <c r="D1734" s="128" t="s">
        <v>1065</v>
      </c>
      <c r="E1734" s="110" t="s">
        <v>1066</v>
      </c>
      <c r="F1734" s="110" t="s">
        <v>1061</v>
      </c>
      <c r="G1734" s="111">
        <v>407860</v>
      </c>
      <c r="H1734" s="112">
        <v>3950</v>
      </c>
      <c r="I1734" s="113">
        <v>2500</v>
      </c>
      <c r="J1734" s="126">
        <v>400</v>
      </c>
      <c r="K1734" s="121">
        <v>50</v>
      </c>
      <c r="L1734" s="126">
        <v>10150</v>
      </c>
      <c r="M1734" s="121">
        <f>I1734+I1735+I1736+I1737+I1738*2+K1734</f>
        <v>10149</v>
      </c>
    </row>
    <row r="1735" spans="1:13">
      <c r="A1735" s="127"/>
      <c r="B1735" s="127"/>
      <c r="C1735" s="127"/>
      <c r="D1735" s="129"/>
      <c r="E1735" s="110" t="s">
        <v>1059</v>
      </c>
      <c r="F1735" s="110" t="s">
        <v>1061</v>
      </c>
      <c r="G1735" s="35">
        <v>407873</v>
      </c>
      <c r="H1735" s="112">
        <v>4000</v>
      </c>
      <c r="I1735" s="113">
        <v>2000</v>
      </c>
      <c r="J1735" s="126"/>
      <c r="K1735" s="121"/>
      <c r="L1735" s="126"/>
      <c r="M1735" s="121"/>
    </row>
    <row r="1736" spans="1:13">
      <c r="A1736" s="127"/>
      <c r="B1736" s="127"/>
      <c r="C1736" s="127"/>
      <c r="D1736" s="129"/>
      <c r="E1736" s="111" t="s">
        <v>1060</v>
      </c>
      <c r="F1736" s="110" t="s">
        <v>1061</v>
      </c>
      <c r="G1736" s="35">
        <v>407907</v>
      </c>
      <c r="H1736" s="112">
        <v>3656</v>
      </c>
      <c r="I1736" s="113">
        <v>3195</v>
      </c>
      <c r="J1736" s="126"/>
      <c r="K1736" s="121"/>
      <c r="L1736" s="126"/>
      <c r="M1736" s="121"/>
    </row>
    <row r="1737" spans="1:13">
      <c r="A1737" s="127"/>
      <c r="B1737" s="127"/>
      <c r="C1737" s="127"/>
      <c r="D1737" s="129"/>
      <c r="E1737" s="110" t="s">
        <v>1062</v>
      </c>
      <c r="F1737" s="110" t="s">
        <v>1061</v>
      </c>
      <c r="G1737" s="35">
        <v>407913</v>
      </c>
      <c r="H1737" s="112">
        <v>4246</v>
      </c>
      <c r="I1737" s="113">
        <v>2210</v>
      </c>
      <c r="J1737" s="126"/>
      <c r="K1737" s="121"/>
      <c r="L1737" s="126"/>
      <c r="M1737" s="121"/>
    </row>
    <row r="1738" spans="1:13">
      <c r="A1738" s="127"/>
      <c r="B1738" s="127"/>
      <c r="C1738" s="127"/>
      <c r="D1738" s="130"/>
      <c r="E1738" s="110" t="s">
        <v>1063</v>
      </c>
      <c r="F1738" s="110" t="s">
        <v>1061</v>
      </c>
      <c r="G1738" s="35">
        <v>410532</v>
      </c>
      <c r="H1738" s="112">
        <v>450</v>
      </c>
      <c r="I1738" s="113">
        <v>97</v>
      </c>
      <c r="J1738" s="126"/>
      <c r="K1738" s="121"/>
      <c r="L1738" s="126"/>
      <c r="M1738" s="121"/>
    </row>
    <row r="1739" spans="1:13">
      <c r="A1739" s="122">
        <v>6</v>
      </c>
      <c r="B1739" s="122" t="s">
        <v>391</v>
      </c>
      <c r="C1739" s="122" t="s">
        <v>1055</v>
      </c>
      <c r="D1739" s="123" t="s">
        <v>1301</v>
      </c>
      <c r="E1739" s="36" t="s">
        <v>1057</v>
      </c>
      <c r="F1739" s="36" t="s">
        <v>1058</v>
      </c>
      <c r="G1739" s="35">
        <v>407956</v>
      </c>
      <c r="H1739" s="51">
        <v>3950</v>
      </c>
      <c r="I1739" s="52">
        <v>2500</v>
      </c>
      <c r="J1739" s="120">
        <v>400</v>
      </c>
      <c r="K1739" s="119">
        <v>50</v>
      </c>
      <c r="L1739" s="120">
        <v>10150</v>
      </c>
      <c r="M1739" s="119">
        <f>I1739+I1740+I1741+I1742+I1743*2+K1739</f>
        <v>8750</v>
      </c>
    </row>
    <row r="1740" spans="1:13">
      <c r="A1740" s="122"/>
      <c r="B1740" s="122"/>
      <c r="C1740" s="122"/>
      <c r="D1740" s="124"/>
      <c r="E1740" s="36" t="s">
        <v>1059</v>
      </c>
      <c r="F1740" s="36" t="s">
        <v>1084</v>
      </c>
      <c r="G1740" s="35">
        <v>407983</v>
      </c>
      <c r="H1740" s="51">
        <v>4000</v>
      </c>
      <c r="I1740" s="52">
        <v>2000</v>
      </c>
      <c r="J1740" s="120"/>
      <c r="K1740" s="119"/>
      <c r="L1740" s="120"/>
      <c r="M1740" s="119"/>
    </row>
    <row r="1741" spans="1:13">
      <c r="A1741" s="122"/>
      <c r="B1741" s="122"/>
      <c r="C1741" s="122"/>
      <c r="D1741" s="124"/>
      <c r="E1741" s="35" t="s">
        <v>1299</v>
      </c>
      <c r="F1741" s="36" t="s">
        <v>1084</v>
      </c>
      <c r="G1741" s="35">
        <v>410495</v>
      </c>
      <c r="H1741" s="51">
        <v>4246</v>
      </c>
      <c r="I1741" s="52">
        <v>4200</v>
      </c>
      <c r="J1741" s="120"/>
      <c r="K1741" s="119"/>
      <c r="L1741" s="120"/>
      <c r="M1741" s="119"/>
    </row>
    <row r="1742" spans="1:13">
      <c r="A1742" s="122"/>
      <c r="B1742" s="122"/>
      <c r="C1742" s="122"/>
      <c r="D1742" s="124"/>
      <c r="E1742" s="36"/>
      <c r="F1742" s="36"/>
      <c r="G1742" s="35"/>
      <c r="H1742" s="51"/>
      <c r="I1742" s="52"/>
      <c r="J1742" s="120"/>
      <c r="K1742" s="119"/>
      <c r="L1742" s="120"/>
      <c r="M1742" s="119"/>
    </row>
    <row r="1743" spans="1:13">
      <c r="A1743" s="122"/>
      <c r="B1743" s="122"/>
      <c r="C1743" s="122"/>
      <c r="D1743" s="125"/>
      <c r="E1743" s="36"/>
      <c r="F1743" s="36"/>
      <c r="G1743" s="35"/>
      <c r="H1743" s="51"/>
      <c r="I1743" s="52"/>
      <c r="J1743" s="120"/>
      <c r="K1743" s="119"/>
      <c r="L1743" s="120"/>
      <c r="M1743" s="119"/>
    </row>
    <row r="1744" spans="1:13">
      <c r="A1744" s="122">
        <v>7</v>
      </c>
      <c r="B1744" s="122" t="s">
        <v>391</v>
      </c>
      <c r="C1744" s="122" t="s">
        <v>1055</v>
      </c>
      <c r="D1744" s="123" t="s">
        <v>1302</v>
      </c>
      <c r="E1744" s="36" t="s">
        <v>1066</v>
      </c>
      <c r="F1744" s="36" t="s">
        <v>1058</v>
      </c>
      <c r="G1744" s="35">
        <v>407956</v>
      </c>
      <c r="H1744" s="51">
        <v>3950</v>
      </c>
      <c r="I1744" s="52">
        <v>2500</v>
      </c>
      <c r="J1744" s="120">
        <v>400</v>
      </c>
      <c r="K1744" s="119">
        <v>50</v>
      </c>
      <c r="L1744" s="120">
        <v>10150</v>
      </c>
      <c r="M1744" s="119">
        <f>I1744+I1745+I1746+I1747+I1748*2+K1744</f>
        <v>8750</v>
      </c>
    </row>
    <row r="1745" spans="1:13">
      <c r="A1745" s="122"/>
      <c r="B1745" s="122"/>
      <c r="C1745" s="122"/>
      <c r="D1745" s="124"/>
      <c r="E1745" s="35" t="s">
        <v>1059</v>
      </c>
      <c r="F1745" s="36" t="s">
        <v>1084</v>
      </c>
      <c r="G1745" s="35">
        <v>407983</v>
      </c>
      <c r="H1745" s="51">
        <v>4000</v>
      </c>
      <c r="I1745" s="52">
        <v>2000</v>
      </c>
      <c r="J1745" s="120"/>
      <c r="K1745" s="119"/>
      <c r="L1745" s="120"/>
      <c r="M1745" s="119"/>
    </row>
    <row r="1746" spans="1:13">
      <c r="A1746" s="122"/>
      <c r="B1746" s="122"/>
      <c r="C1746" s="122"/>
      <c r="D1746" s="124"/>
      <c r="E1746" s="36" t="s">
        <v>1299</v>
      </c>
      <c r="F1746" s="36" t="s">
        <v>1084</v>
      </c>
      <c r="G1746" s="35">
        <v>410495</v>
      </c>
      <c r="H1746" s="51">
        <v>4246</v>
      </c>
      <c r="I1746" s="52">
        <v>4200</v>
      </c>
      <c r="J1746" s="120"/>
      <c r="K1746" s="119"/>
      <c r="L1746" s="120"/>
      <c r="M1746" s="119"/>
    </row>
    <row r="1747" spans="1:13">
      <c r="A1747" s="122"/>
      <c r="B1747" s="122"/>
      <c r="C1747" s="122"/>
      <c r="D1747" s="124"/>
      <c r="E1747" s="35"/>
      <c r="F1747" s="36"/>
      <c r="G1747" s="35"/>
      <c r="H1747" s="51"/>
      <c r="I1747" s="52"/>
      <c r="J1747" s="120"/>
      <c r="K1747" s="119"/>
      <c r="L1747" s="120"/>
      <c r="M1747" s="119"/>
    </row>
    <row r="1748" spans="1:13">
      <c r="A1748" s="122"/>
      <c r="B1748" s="122"/>
      <c r="C1748" s="122"/>
      <c r="D1748" s="125"/>
      <c r="E1748" s="36"/>
      <c r="F1748" s="36"/>
      <c r="G1748" s="35"/>
      <c r="H1748" s="51"/>
      <c r="I1748" s="52"/>
      <c r="J1748" s="120"/>
      <c r="K1748" s="119"/>
      <c r="L1748" s="120"/>
      <c r="M1748" s="119"/>
    </row>
    <row r="1749" spans="1:13">
      <c r="A1749" s="122">
        <v>8</v>
      </c>
      <c r="B1749" s="122" t="s">
        <v>391</v>
      </c>
      <c r="C1749" s="122" t="s">
        <v>1055</v>
      </c>
      <c r="D1749" s="123" t="s">
        <v>1067</v>
      </c>
      <c r="E1749" s="36" t="s">
        <v>1057</v>
      </c>
      <c r="F1749" s="36" t="s">
        <v>1068</v>
      </c>
      <c r="G1749" s="35">
        <v>407457</v>
      </c>
      <c r="H1749" s="51">
        <v>3950</v>
      </c>
      <c r="I1749" s="52">
        <v>2500</v>
      </c>
      <c r="J1749" s="120">
        <v>400</v>
      </c>
      <c r="K1749" s="119">
        <v>50</v>
      </c>
      <c r="L1749" s="120">
        <v>10150</v>
      </c>
      <c r="M1749" s="121">
        <f>I1749+I1750+I1751+I1752+I1753*2+K1749</f>
        <v>10149</v>
      </c>
    </row>
    <row r="1750" spans="1:13">
      <c r="A1750" s="122"/>
      <c r="B1750" s="122"/>
      <c r="C1750" s="122"/>
      <c r="D1750" s="124"/>
      <c r="E1750" s="36" t="s">
        <v>1059</v>
      </c>
      <c r="F1750" s="36" t="s">
        <v>1061</v>
      </c>
      <c r="G1750" s="35">
        <v>407873</v>
      </c>
      <c r="H1750" s="51">
        <v>4000</v>
      </c>
      <c r="I1750" s="52">
        <v>2000</v>
      </c>
      <c r="J1750" s="120"/>
      <c r="K1750" s="119"/>
      <c r="L1750" s="120"/>
      <c r="M1750" s="121"/>
    </row>
    <row r="1751" spans="1:13">
      <c r="A1751" s="122"/>
      <c r="B1751" s="122"/>
      <c r="C1751" s="122"/>
      <c r="D1751" s="124"/>
      <c r="E1751" s="36" t="s">
        <v>1060</v>
      </c>
      <c r="F1751" s="36" t="s">
        <v>1061</v>
      </c>
      <c r="G1751" s="35">
        <v>407907</v>
      </c>
      <c r="H1751" s="51">
        <v>3656</v>
      </c>
      <c r="I1751" s="52">
        <v>3195</v>
      </c>
      <c r="J1751" s="120"/>
      <c r="K1751" s="119"/>
      <c r="L1751" s="120"/>
      <c r="M1751" s="121"/>
    </row>
    <row r="1752" spans="1:13">
      <c r="A1752" s="122"/>
      <c r="B1752" s="122"/>
      <c r="C1752" s="122"/>
      <c r="D1752" s="124"/>
      <c r="E1752" s="35" t="s">
        <v>1062</v>
      </c>
      <c r="F1752" s="36" t="s">
        <v>1061</v>
      </c>
      <c r="G1752" s="35">
        <v>407913</v>
      </c>
      <c r="H1752" s="51">
        <v>4246</v>
      </c>
      <c r="I1752" s="52">
        <v>2210</v>
      </c>
      <c r="J1752" s="120"/>
      <c r="K1752" s="119"/>
      <c r="L1752" s="120"/>
      <c r="M1752" s="121"/>
    </row>
    <row r="1753" spans="1:13">
      <c r="A1753" s="122"/>
      <c r="B1753" s="122"/>
      <c r="C1753" s="122"/>
      <c r="D1753" s="125"/>
      <c r="E1753" s="36" t="s">
        <v>1063</v>
      </c>
      <c r="F1753" s="36" t="s">
        <v>1061</v>
      </c>
      <c r="G1753" s="35">
        <v>410532</v>
      </c>
      <c r="H1753" s="51">
        <v>450</v>
      </c>
      <c r="I1753" s="52">
        <v>97</v>
      </c>
      <c r="J1753" s="120"/>
      <c r="K1753" s="119"/>
      <c r="L1753" s="120"/>
      <c r="M1753" s="121"/>
    </row>
    <row r="1754" spans="1:13">
      <c r="A1754" s="122">
        <v>9</v>
      </c>
      <c r="B1754" s="122" t="s">
        <v>391</v>
      </c>
      <c r="C1754" s="122" t="s">
        <v>1055</v>
      </c>
      <c r="D1754" s="123" t="s">
        <v>1069</v>
      </c>
      <c r="E1754" s="36" t="s">
        <v>1066</v>
      </c>
      <c r="F1754" s="36" t="s">
        <v>1068</v>
      </c>
      <c r="G1754" s="35">
        <v>407461</v>
      </c>
      <c r="H1754" s="51">
        <v>3950</v>
      </c>
      <c r="I1754" s="52">
        <v>2500</v>
      </c>
      <c r="J1754" s="120">
        <v>400</v>
      </c>
      <c r="K1754" s="119">
        <v>50</v>
      </c>
      <c r="L1754" s="120">
        <v>10150</v>
      </c>
      <c r="M1754" s="121">
        <f>I1754+I1755+I1756+I1757+I1758*2+K1754</f>
        <v>10149</v>
      </c>
    </row>
    <row r="1755" spans="1:13">
      <c r="A1755" s="122"/>
      <c r="B1755" s="122"/>
      <c r="C1755" s="122"/>
      <c r="D1755" s="124"/>
      <c r="E1755" s="36" t="s">
        <v>1059</v>
      </c>
      <c r="F1755" s="36" t="s">
        <v>1061</v>
      </c>
      <c r="G1755" s="35">
        <v>407873</v>
      </c>
      <c r="H1755" s="51">
        <v>4000</v>
      </c>
      <c r="I1755" s="52">
        <v>2000</v>
      </c>
      <c r="J1755" s="120"/>
      <c r="K1755" s="119"/>
      <c r="L1755" s="120"/>
      <c r="M1755" s="121"/>
    </row>
    <row r="1756" spans="1:13">
      <c r="A1756" s="122"/>
      <c r="B1756" s="122"/>
      <c r="C1756" s="122"/>
      <c r="D1756" s="124"/>
      <c r="E1756" s="36" t="s">
        <v>1060</v>
      </c>
      <c r="F1756" s="36" t="s">
        <v>1061</v>
      </c>
      <c r="G1756" s="35">
        <v>407907</v>
      </c>
      <c r="H1756" s="51">
        <v>3656</v>
      </c>
      <c r="I1756" s="52">
        <v>3195</v>
      </c>
      <c r="J1756" s="120"/>
      <c r="K1756" s="119"/>
      <c r="L1756" s="120"/>
      <c r="M1756" s="121"/>
    </row>
    <row r="1757" spans="1:13">
      <c r="A1757" s="122"/>
      <c r="B1757" s="122"/>
      <c r="C1757" s="122"/>
      <c r="D1757" s="124"/>
      <c r="E1757" s="35" t="s">
        <v>1062</v>
      </c>
      <c r="F1757" s="36" t="s">
        <v>1061</v>
      </c>
      <c r="G1757" s="35">
        <v>407913</v>
      </c>
      <c r="H1757" s="51">
        <v>4246</v>
      </c>
      <c r="I1757" s="52">
        <v>2210</v>
      </c>
      <c r="J1757" s="120"/>
      <c r="K1757" s="119"/>
      <c r="L1757" s="120"/>
      <c r="M1757" s="121"/>
    </row>
    <row r="1758" spans="1:13">
      <c r="A1758" s="122"/>
      <c r="B1758" s="122"/>
      <c r="C1758" s="122"/>
      <c r="D1758" s="125"/>
      <c r="E1758" s="36" t="s">
        <v>1063</v>
      </c>
      <c r="F1758" s="36" t="s">
        <v>1061</v>
      </c>
      <c r="G1758" s="35">
        <v>410532</v>
      </c>
      <c r="H1758" s="51">
        <v>450</v>
      </c>
      <c r="I1758" s="52">
        <v>97</v>
      </c>
      <c r="J1758" s="120"/>
      <c r="K1758" s="119"/>
      <c r="L1758" s="120"/>
      <c r="M1758" s="121"/>
    </row>
  </sheetData>
  <mergeCells count="2827">
    <mergeCell ref="L3:L7"/>
    <mergeCell ref="M3:M7"/>
    <mergeCell ref="K3:K7"/>
    <mergeCell ref="D3:D7"/>
    <mergeCell ref="A3:A7"/>
    <mergeCell ref="B3:B7"/>
    <mergeCell ref="C3:C7"/>
    <mergeCell ref="J3:J7"/>
    <mergeCell ref="A8:A12"/>
    <mergeCell ref="B8:B12"/>
    <mergeCell ref="C8:C12"/>
    <mergeCell ref="D8:D12"/>
    <mergeCell ref="J8:J12"/>
    <mergeCell ref="A18:A22"/>
    <mergeCell ref="B18:B22"/>
    <mergeCell ref="C18:C22"/>
    <mergeCell ref="D18:D22"/>
    <mergeCell ref="J18:J22"/>
    <mergeCell ref="K18:K22"/>
    <mergeCell ref="L18:L22"/>
    <mergeCell ref="M18:M22"/>
    <mergeCell ref="A23:A27"/>
    <mergeCell ref="B23:B27"/>
    <mergeCell ref="C23:C27"/>
    <mergeCell ref="D23:D27"/>
    <mergeCell ref="J23:J27"/>
    <mergeCell ref="K23:K27"/>
    <mergeCell ref="L23:L27"/>
    <mergeCell ref="M23:M27"/>
    <mergeCell ref="K8:K12"/>
    <mergeCell ref="L8:L12"/>
    <mergeCell ref="M8:M12"/>
    <mergeCell ref="A13:A17"/>
    <mergeCell ref="B13:B17"/>
    <mergeCell ref="C13:C17"/>
    <mergeCell ref="D13:D17"/>
    <mergeCell ref="J13:J17"/>
    <mergeCell ref="K13:K17"/>
    <mergeCell ref="L13:L17"/>
    <mergeCell ref="M13:M17"/>
    <mergeCell ref="K38:K42"/>
    <mergeCell ref="L38:L42"/>
    <mergeCell ref="M38:M42"/>
    <mergeCell ref="A43:A47"/>
    <mergeCell ref="B43:B47"/>
    <mergeCell ref="C43:C47"/>
    <mergeCell ref="D43:D47"/>
    <mergeCell ref="J43:J47"/>
    <mergeCell ref="K43:K47"/>
    <mergeCell ref="L43:L47"/>
    <mergeCell ref="M43:M47"/>
    <mergeCell ref="A38:A42"/>
    <mergeCell ref="B38:B42"/>
    <mergeCell ref="C38:C42"/>
    <mergeCell ref="D38:D42"/>
    <mergeCell ref="J38:J42"/>
    <mergeCell ref="L28:L32"/>
    <mergeCell ref="M28:M32"/>
    <mergeCell ref="A33:A37"/>
    <mergeCell ref="B33:B37"/>
    <mergeCell ref="C33:C37"/>
    <mergeCell ref="D33:D37"/>
    <mergeCell ref="J33:J37"/>
    <mergeCell ref="K33:K37"/>
    <mergeCell ref="L33:L37"/>
    <mergeCell ref="M33:M37"/>
    <mergeCell ref="A28:A32"/>
    <mergeCell ref="B28:B32"/>
    <mergeCell ref="C28:C32"/>
    <mergeCell ref="D28:D32"/>
    <mergeCell ref="J28:J32"/>
    <mergeCell ref="K28:K32"/>
    <mergeCell ref="K58:K62"/>
    <mergeCell ref="L58:L62"/>
    <mergeCell ref="M58:M62"/>
    <mergeCell ref="A63:A67"/>
    <mergeCell ref="B63:B67"/>
    <mergeCell ref="C63:C67"/>
    <mergeCell ref="D63:D67"/>
    <mergeCell ref="J63:J67"/>
    <mergeCell ref="K63:K67"/>
    <mergeCell ref="L63:L67"/>
    <mergeCell ref="M63:M67"/>
    <mergeCell ref="A58:A62"/>
    <mergeCell ref="B58:B62"/>
    <mergeCell ref="C58:C62"/>
    <mergeCell ref="D58:D62"/>
    <mergeCell ref="J58:J62"/>
    <mergeCell ref="K48:K52"/>
    <mergeCell ref="L48:L52"/>
    <mergeCell ref="M48:M52"/>
    <mergeCell ref="A53:A57"/>
    <mergeCell ref="B53:B57"/>
    <mergeCell ref="C53:C57"/>
    <mergeCell ref="D53:D57"/>
    <mergeCell ref="J53:J57"/>
    <mergeCell ref="K53:K57"/>
    <mergeCell ref="L53:L57"/>
    <mergeCell ref="M53:M57"/>
    <mergeCell ref="A48:A52"/>
    <mergeCell ref="B48:B52"/>
    <mergeCell ref="C48:C52"/>
    <mergeCell ref="D48:D52"/>
    <mergeCell ref="J48:J52"/>
    <mergeCell ref="K78:K82"/>
    <mergeCell ref="L78:L82"/>
    <mergeCell ref="M78:M82"/>
    <mergeCell ref="A83:A87"/>
    <mergeCell ref="B83:B87"/>
    <mergeCell ref="C83:C87"/>
    <mergeCell ref="D83:D87"/>
    <mergeCell ref="J83:J87"/>
    <mergeCell ref="K83:K87"/>
    <mergeCell ref="L83:L87"/>
    <mergeCell ref="M83:M87"/>
    <mergeCell ref="A78:A82"/>
    <mergeCell ref="B78:B82"/>
    <mergeCell ref="C78:C82"/>
    <mergeCell ref="D78:D82"/>
    <mergeCell ref="J78:J82"/>
    <mergeCell ref="K68:K72"/>
    <mergeCell ref="L68:L72"/>
    <mergeCell ref="M68:M72"/>
    <mergeCell ref="A73:A77"/>
    <mergeCell ref="B73:B77"/>
    <mergeCell ref="C73:C77"/>
    <mergeCell ref="D73:D77"/>
    <mergeCell ref="J73:J77"/>
    <mergeCell ref="K73:K77"/>
    <mergeCell ref="L73:L77"/>
    <mergeCell ref="M73:M77"/>
    <mergeCell ref="A68:A72"/>
    <mergeCell ref="B68:B72"/>
    <mergeCell ref="C68:C72"/>
    <mergeCell ref="D68:D72"/>
    <mergeCell ref="J68:J72"/>
    <mergeCell ref="K98:K102"/>
    <mergeCell ref="L98:L102"/>
    <mergeCell ref="M98:M102"/>
    <mergeCell ref="A103:A107"/>
    <mergeCell ref="B103:B107"/>
    <mergeCell ref="C103:C107"/>
    <mergeCell ref="D103:D107"/>
    <mergeCell ref="J103:J107"/>
    <mergeCell ref="K103:K107"/>
    <mergeCell ref="L103:L107"/>
    <mergeCell ref="M103:M107"/>
    <mergeCell ref="A98:A102"/>
    <mergeCell ref="B98:B102"/>
    <mergeCell ref="C98:C102"/>
    <mergeCell ref="D98:D102"/>
    <mergeCell ref="J98:J102"/>
    <mergeCell ref="K88:K92"/>
    <mergeCell ref="L88:L92"/>
    <mergeCell ref="M88:M92"/>
    <mergeCell ref="A93:A97"/>
    <mergeCell ref="B93:B97"/>
    <mergeCell ref="C93:C97"/>
    <mergeCell ref="D93:D97"/>
    <mergeCell ref="J93:J97"/>
    <mergeCell ref="K93:K97"/>
    <mergeCell ref="L93:L97"/>
    <mergeCell ref="M93:M97"/>
    <mergeCell ref="A88:A92"/>
    <mergeCell ref="B88:B92"/>
    <mergeCell ref="C88:C92"/>
    <mergeCell ref="D88:D92"/>
    <mergeCell ref="J88:J92"/>
    <mergeCell ref="K118:K122"/>
    <mergeCell ref="L118:L122"/>
    <mergeCell ref="M118:M122"/>
    <mergeCell ref="B123:B127"/>
    <mergeCell ref="C123:C127"/>
    <mergeCell ref="D123:D127"/>
    <mergeCell ref="J123:J127"/>
    <mergeCell ref="K123:K127"/>
    <mergeCell ref="L123:L127"/>
    <mergeCell ref="M123:M127"/>
    <mergeCell ref="A118:A122"/>
    <mergeCell ref="B118:B122"/>
    <mergeCell ref="C118:C122"/>
    <mergeCell ref="D118:D122"/>
    <mergeCell ref="J118:J122"/>
    <mergeCell ref="K108:K112"/>
    <mergeCell ref="L108:L112"/>
    <mergeCell ref="M108:M112"/>
    <mergeCell ref="A113:A117"/>
    <mergeCell ref="B113:B117"/>
    <mergeCell ref="C113:C117"/>
    <mergeCell ref="D113:D117"/>
    <mergeCell ref="J113:J117"/>
    <mergeCell ref="K113:K117"/>
    <mergeCell ref="L113:L117"/>
    <mergeCell ref="M113:M117"/>
    <mergeCell ref="A108:A112"/>
    <mergeCell ref="B108:B112"/>
    <mergeCell ref="C108:C112"/>
    <mergeCell ref="D108:D112"/>
    <mergeCell ref="J108:J112"/>
    <mergeCell ref="L138:L142"/>
    <mergeCell ref="M138:M142"/>
    <mergeCell ref="B143:B147"/>
    <mergeCell ref="C143:C147"/>
    <mergeCell ref="D143:D147"/>
    <mergeCell ref="J143:J147"/>
    <mergeCell ref="K143:K147"/>
    <mergeCell ref="L143:L147"/>
    <mergeCell ref="M143:M147"/>
    <mergeCell ref="B138:B142"/>
    <mergeCell ref="C138:C142"/>
    <mergeCell ref="D138:D142"/>
    <mergeCell ref="J138:J142"/>
    <mergeCell ref="K138:K142"/>
    <mergeCell ref="L128:L132"/>
    <mergeCell ref="M128:M132"/>
    <mergeCell ref="B133:B137"/>
    <mergeCell ref="C133:C137"/>
    <mergeCell ref="D133:D137"/>
    <mergeCell ref="J133:J137"/>
    <mergeCell ref="K133:K137"/>
    <mergeCell ref="L133:L137"/>
    <mergeCell ref="M133:M137"/>
    <mergeCell ref="B128:B132"/>
    <mergeCell ref="C128:C132"/>
    <mergeCell ref="D128:D132"/>
    <mergeCell ref="J128:J132"/>
    <mergeCell ref="K128:K132"/>
    <mergeCell ref="L158:L162"/>
    <mergeCell ref="M158:M162"/>
    <mergeCell ref="B163:B167"/>
    <mergeCell ref="C163:C167"/>
    <mergeCell ref="D163:D167"/>
    <mergeCell ref="J163:J167"/>
    <mergeCell ref="K163:K167"/>
    <mergeCell ref="L163:L167"/>
    <mergeCell ref="M163:M167"/>
    <mergeCell ref="B158:B162"/>
    <mergeCell ref="C158:C162"/>
    <mergeCell ref="D158:D162"/>
    <mergeCell ref="J158:J162"/>
    <mergeCell ref="K158:K162"/>
    <mergeCell ref="L148:L152"/>
    <mergeCell ref="M148:M152"/>
    <mergeCell ref="B153:B157"/>
    <mergeCell ref="C153:C157"/>
    <mergeCell ref="D153:D157"/>
    <mergeCell ref="J153:J157"/>
    <mergeCell ref="K153:K157"/>
    <mergeCell ref="L153:L157"/>
    <mergeCell ref="M153:M157"/>
    <mergeCell ref="B148:B152"/>
    <mergeCell ref="C148:C152"/>
    <mergeCell ref="D148:D152"/>
    <mergeCell ref="J148:J152"/>
    <mergeCell ref="K148:K152"/>
    <mergeCell ref="L178:L182"/>
    <mergeCell ref="M178:M182"/>
    <mergeCell ref="B183:B187"/>
    <mergeCell ref="C183:C187"/>
    <mergeCell ref="D183:D187"/>
    <mergeCell ref="J183:J187"/>
    <mergeCell ref="K183:K187"/>
    <mergeCell ref="L183:L187"/>
    <mergeCell ref="M183:M187"/>
    <mergeCell ref="B178:B182"/>
    <mergeCell ref="C178:C182"/>
    <mergeCell ref="D178:D182"/>
    <mergeCell ref="J178:J182"/>
    <mergeCell ref="K178:K182"/>
    <mergeCell ref="L168:L172"/>
    <mergeCell ref="M168:M172"/>
    <mergeCell ref="B173:B177"/>
    <mergeCell ref="C173:C177"/>
    <mergeCell ref="D173:D177"/>
    <mergeCell ref="J173:J177"/>
    <mergeCell ref="K173:K177"/>
    <mergeCell ref="L173:L177"/>
    <mergeCell ref="M173:M177"/>
    <mergeCell ref="B168:B172"/>
    <mergeCell ref="C168:C172"/>
    <mergeCell ref="D168:D172"/>
    <mergeCell ref="J168:J172"/>
    <mergeCell ref="K168:K172"/>
    <mergeCell ref="L198:L202"/>
    <mergeCell ref="M198:M202"/>
    <mergeCell ref="B203:B207"/>
    <mergeCell ref="C203:C207"/>
    <mergeCell ref="D203:D207"/>
    <mergeCell ref="J203:J207"/>
    <mergeCell ref="K203:K207"/>
    <mergeCell ref="L203:L207"/>
    <mergeCell ref="M203:M207"/>
    <mergeCell ref="B198:B202"/>
    <mergeCell ref="C198:C202"/>
    <mergeCell ref="D198:D202"/>
    <mergeCell ref="J198:J202"/>
    <mergeCell ref="K198:K202"/>
    <mergeCell ref="L188:L192"/>
    <mergeCell ref="M188:M192"/>
    <mergeCell ref="B193:B197"/>
    <mergeCell ref="C193:C197"/>
    <mergeCell ref="D193:D197"/>
    <mergeCell ref="J193:J197"/>
    <mergeCell ref="K193:K197"/>
    <mergeCell ref="L193:L197"/>
    <mergeCell ref="M193:M197"/>
    <mergeCell ref="B188:B192"/>
    <mergeCell ref="C188:C192"/>
    <mergeCell ref="D188:D192"/>
    <mergeCell ref="J188:J192"/>
    <mergeCell ref="K188:K192"/>
    <mergeCell ref="L218:L222"/>
    <mergeCell ref="M218:M222"/>
    <mergeCell ref="B223:B227"/>
    <mergeCell ref="C223:C227"/>
    <mergeCell ref="D223:D227"/>
    <mergeCell ref="J223:J227"/>
    <mergeCell ref="K223:K227"/>
    <mergeCell ref="L223:L227"/>
    <mergeCell ref="M223:M227"/>
    <mergeCell ref="B218:B222"/>
    <mergeCell ref="C218:C222"/>
    <mergeCell ref="D218:D222"/>
    <mergeCell ref="J218:J222"/>
    <mergeCell ref="K218:K222"/>
    <mergeCell ref="L208:L212"/>
    <mergeCell ref="M208:M212"/>
    <mergeCell ref="B213:B217"/>
    <mergeCell ref="C213:C217"/>
    <mergeCell ref="D213:D217"/>
    <mergeCell ref="J213:J217"/>
    <mergeCell ref="K213:K217"/>
    <mergeCell ref="L213:L217"/>
    <mergeCell ref="M213:M217"/>
    <mergeCell ref="B208:B212"/>
    <mergeCell ref="C208:C212"/>
    <mergeCell ref="D208:D212"/>
    <mergeCell ref="J208:J212"/>
    <mergeCell ref="K208:K212"/>
    <mergeCell ref="L238:L242"/>
    <mergeCell ref="M238:M242"/>
    <mergeCell ref="B243:B247"/>
    <mergeCell ref="C243:C247"/>
    <mergeCell ref="D243:D247"/>
    <mergeCell ref="J243:J247"/>
    <mergeCell ref="K243:K247"/>
    <mergeCell ref="L243:L247"/>
    <mergeCell ref="M243:M247"/>
    <mergeCell ref="B238:B242"/>
    <mergeCell ref="C238:C242"/>
    <mergeCell ref="D238:D242"/>
    <mergeCell ref="J238:J242"/>
    <mergeCell ref="K238:K242"/>
    <mergeCell ref="L228:L232"/>
    <mergeCell ref="M228:M232"/>
    <mergeCell ref="B233:B237"/>
    <mergeCell ref="C233:C237"/>
    <mergeCell ref="D233:D237"/>
    <mergeCell ref="J233:J237"/>
    <mergeCell ref="K233:K237"/>
    <mergeCell ref="L233:L237"/>
    <mergeCell ref="M233:M237"/>
    <mergeCell ref="B228:B232"/>
    <mergeCell ref="C228:C232"/>
    <mergeCell ref="D228:D232"/>
    <mergeCell ref="J228:J232"/>
    <mergeCell ref="K228:K232"/>
    <mergeCell ref="L258:L262"/>
    <mergeCell ref="M258:M262"/>
    <mergeCell ref="B263:B267"/>
    <mergeCell ref="C263:C267"/>
    <mergeCell ref="D263:D267"/>
    <mergeCell ref="J263:J267"/>
    <mergeCell ref="K263:K267"/>
    <mergeCell ref="L263:L267"/>
    <mergeCell ref="M263:M267"/>
    <mergeCell ref="B258:B262"/>
    <mergeCell ref="C258:C262"/>
    <mergeCell ref="D258:D262"/>
    <mergeCell ref="J258:J262"/>
    <mergeCell ref="K258:K262"/>
    <mergeCell ref="L248:L252"/>
    <mergeCell ref="M248:M252"/>
    <mergeCell ref="B253:B257"/>
    <mergeCell ref="C253:C257"/>
    <mergeCell ref="D253:D257"/>
    <mergeCell ref="J253:J257"/>
    <mergeCell ref="K253:K257"/>
    <mergeCell ref="L253:L257"/>
    <mergeCell ref="M253:M257"/>
    <mergeCell ref="B248:B252"/>
    <mergeCell ref="C248:C252"/>
    <mergeCell ref="D248:D252"/>
    <mergeCell ref="J248:J252"/>
    <mergeCell ref="K248:K252"/>
    <mergeCell ref="L277:L280"/>
    <mergeCell ref="M277:M280"/>
    <mergeCell ref="B281:B284"/>
    <mergeCell ref="C281:C284"/>
    <mergeCell ref="D281:D284"/>
    <mergeCell ref="J281:J284"/>
    <mergeCell ref="K281:K284"/>
    <mergeCell ref="L281:L284"/>
    <mergeCell ref="M281:M284"/>
    <mergeCell ref="B277:B280"/>
    <mergeCell ref="C277:C280"/>
    <mergeCell ref="D277:D280"/>
    <mergeCell ref="J277:J280"/>
    <mergeCell ref="K277:K280"/>
    <mergeCell ref="L268:L272"/>
    <mergeCell ref="M268:M272"/>
    <mergeCell ref="B273:B276"/>
    <mergeCell ref="C273:C276"/>
    <mergeCell ref="D273:D276"/>
    <mergeCell ref="J273:J276"/>
    <mergeCell ref="K273:K276"/>
    <mergeCell ref="L273:L276"/>
    <mergeCell ref="M273:M276"/>
    <mergeCell ref="B268:B272"/>
    <mergeCell ref="C268:C272"/>
    <mergeCell ref="D268:D272"/>
    <mergeCell ref="J268:J272"/>
    <mergeCell ref="K268:K272"/>
    <mergeCell ref="L293:L296"/>
    <mergeCell ref="M293:M296"/>
    <mergeCell ref="B297:B300"/>
    <mergeCell ref="C297:C300"/>
    <mergeCell ref="D297:D300"/>
    <mergeCell ref="J297:J300"/>
    <mergeCell ref="K297:K300"/>
    <mergeCell ref="L297:L300"/>
    <mergeCell ref="M297:M300"/>
    <mergeCell ref="B293:B296"/>
    <mergeCell ref="C293:C296"/>
    <mergeCell ref="D293:D296"/>
    <mergeCell ref="J293:J296"/>
    <mergeCell ref="K293:K296"/>
    <mergeCell ref="L285:L288"/>
    <mergeCell ref="M285:M288"/>
    <mergeCell ref="B289:B292"/>
    <mergeCell ref="C289:C292"/>
    <mergeCell ref="D289:D292"/>
    <mergeCell ref="J289:J292"/>
    <mergeCell ref="K289:K292"/>
    <mergeCell ref="L289:L292"/>
    <mergeCell ref="M289:M292"/>
    <mergeCell ref="B285:B288"/>
    <mergeCell ref="C285:C288"/>
    <mergeCell ref="D285:D288"/>
    <mergeCell ref="J285:J288"/>
    <mergeCell ref="K285:K288"/>
    <mergeCell ref="L308:L311"/>
    <mergeCell ref="M308:M311"/>
    <mergeCell ref="B312:B315"/>
    <mergeCell ref="C312:C315"/>
    <mergeCell ref="D312:D315"/>
    <mergeCell ref="J312:J315"/>
    <mergeCell ref="K312:K315"/>
    <mergeCell ref="L312:L315"/>
    <mergeCell ref="M312:M315"/>
    <mergeCell ref="B308:B311"/>
    <mergeCell ref="C308:C311"/>
    <mergeCell ref="D308:D311"/>
    <mergeCell ref="J308:J311"/>
    <mergeCell ref="K308:K311"/>
    <mergeCell ref="L301:L304"/>
    <mergeCell ref="M301:M304"/>
    <mergeCell ref="B305:B307"/>
    <mergeCell ref="C305:C307"/>
    <mergeCell ref="D305:D307"/>
    <mergeCell ref="J305:J307"/>
    <mergeCell ref="K305:K307"/>
    <mergeCell ref="L305:L307"/>
    <mergeCell ref="M305:M307"/>
    <mergeCell ref="B301:B304"/>
    <mergeCell ref="C301:C304"/>
    <mergeCell ref="D301:D304"/>
    <mergeCell ref="J301:J304"/>
    <mergeCell ref="K301:K304"/>
    <mergeCell ref="L324:L327"/>
    <mergeCell ref="M324:M327"/>
    <mergeCell ref="B328:B331"/>
    <mergeCell ref="C328:C331"/>
    <mergeCell ref="D328:D331"/>
    <mergeCell ref="J328:J331"/>
    <mergeCell ref="K328:K331"/>
    <mergeCell ref="L328:L331"/>
    <mergeCell ref="M328:M331"/>
    <mergeCell ref="B324:B327"/>
    <mergeCell ref="C324:C327"/>
    <mergeCell ref="D324:D327"/>
    <mergeCell ref="J324:J327"/>
    <mergeCell ref="K324:K327"/>
    <mergeCell ref="L316:L319"/>
    <mergeCell ref="M316:M319"/>
    <mergeCell ref="B320:B323"/>
    <mergeCell ref="C320:C323"/>
    <mergeCell ref="D320:D323"/>
    <mergeCell ref="J320:J323"/>
    <mergeCell ref="K320:K323"/>
    <mergeCell ref="L320:L323"/>
    <mergeCell ref="M320:M323"/>
    <mergeCell ref="B316:B319"/>
    <mergeCell ref="C316:C319"/>
    <mergeCell ref="D316:D319"/>
    <mergeCell ref="J316:J319"/>
    <mergeCell ref="K316:K319"/>
    <mergeCell ref="L340:L345"/>
    <mergeCell ref="M340:M345"/>
    <mergeCell ref="B346:B351"/>
    <mergeCell ref="C346:C351"/>
    <mergeCell ref="D346:D351"/>
    <mergeCell ref="J346:J351"/>
    <mergeCell ref="K346:K351"/>
    <mergeCell ref="L346:L351"/>
    <mergeCell ref="M346:M351"/>
    <mergeCell ref="B340:B345"/>
    <mergeCell ref="C340:C345"/>
    <mergeCell ref="D340:D345"/>
    <mergeCell ref="J340:J345"/>
    <mergeCell ref="K340:K345"/>
    <mergeCell ref="L332:L335"/>
    <mergeCell ref="M332:M335"/>
    <mergeCell ref="B336:B339"/>
    <mergeCell ref="C336:C339"/>
    <mergeCell ref="D336:D339"/>
    <mergeCell ref="J336:J339"/>
    <mergeCell ref="K336:K339"/>
    <mergeCell ref="L336:L339"/>
    <mergeCell ref="M336:M339"/>
    <mergeCell ref="B332:B335"/>
    <mergeCell ref="C332:C335"/>
    <mergeCell ref="D332:D335"/>
    <mergeCell ref="J332:J335"/>
    <mergeCell ref="K332:K335"/>
    <mergeCell ref="L362:L370"/>
    <mergeCell ref="M362:M370"/>
    <mergeCell ref="B371:B379"/>
    <mergeCell ref="C371:C379"/>
    <mergeCell ref="D371:D379"/>
    <mergeCell ref="J371:J379"/>
    <mergeCell ref="K371:K379"/>
    <mergeCell ref="L371:L379"/>
    <mergeCell ref="M371:M379"/>
    <mergeCell ref="B362:B370"/>
    <mergeCell ref="C362:C370"/>
    <mergeCell ref="D362:D370"/>
    <mergeCell ref="J362:J370"/>
    <mergeCell ref="K362:K370"/>
    <mergeCell ref="L352:L356"/>
    <mergeCell ref="M352:M356"/>
    <mergeCell ref="B357:B361"/>
    <mergeCell ref="C357:C361"/>
    <mergeCell ref="D357:D361"/>
    <mergeCell ref="J357:J361"/>
    <mergeCell ref="K357:K361"/>
    <mergeCell ref="L357:L361"/>
    <mergeCell ref="M357:M361"/>
    <mergeCell ref="B352:B356"/>
    <mergeCell ref="C352:C356"/>
    <mergeCell ref="D352:D356"/>
    <mergeCell ref="J352:J356"/>
    <mergeCell ref="K352:K356"/>
    <mergeCell ref="L388:L392"/>
    <mergeCell ref="M388:M392"/>
    <mergeCell ref="B393:B397"/>
    <mergeCell ref="C393:C397"/>
    <mergeCell ref="D393:D397"/>
    <mergeCell ref="J393:J397"/>
    <mergeCell ref="K393:K397"/>
    <mergeCell ref="L393:L397"/>
    <mergeCell ref="M393:M397"/>
    <mergeCell ref="B388:B392"/>
    <mergeCell ref="C388:C392"/>
    <mergeCell ref="D388:D392"/>
    <mergeCell ref="J388:J392"/>
    <mergeCell ref="K388:K392"/>
    <mergeCell ref="L380:L383"/>
    <mergeCell ref="M380:M383"/>
    <mergeCell ref="B384:B387"/>
    <mergeCell ref="C384:C387"/>
    <mergeCell ref="D384:D387"/>
    <mergeCell ref="J384:J387"/>
    <mergeCell ref="K384:K387"/>
    <mergeCell ref="L384:L387"/>
    <mergeCell ref="M384:M387"/>
    <mergeCell ref="B380:B383"/>
    <mergeCell ref="C380:C383"/>
    <mergeCell ref="D380:D383"/>
    <mergeCell ref="J380:J383"/>
    <mergeCell ref="K380:K383"/>
    <mergeCell ref="L406:L410"/>
    <mergeCell ref="M406:M410"/>
    <mergeCell ref="B411:B415"/>
    <mergeCell ref="C411:C415"/>
    <mergeCell ref="D411:D415"/>
    <mergeCell ref="J411:J415"/>
    <mergeCell ref="K411:K415"/>
    <mergeCell ref="L411:L415"/>
    <mergeCell ref="M411:M415"/>
    <mergeCell ref="B406:B410"/>
    <mergeCell ref="C406:C410"/>
    <mergeCell ref="D406:D410"/>
    <mergeCell ref="J406:J410"/>
    <mergeCell ref="K406:K410"/>
    <mergeCell ref="L398:L401"/>
    <mergeCell ref="M398:M401"/>
    <mergeCell ref="B402:B405"/>
    <mergeCell ref="C402:C405"/>
    <mergeCell ref="D402:D405"/>
    <mergeCell ref="J402:J405"/>
    <mergeCell ref="K402:K405"/>
    <mergeCell ref="L402:L405"/>
    <mergeCell ref="M402:M405"/>
    <mergeCell ref="B398:B401"/>
    <mergeCell ref="C398:C401"/>
    <mergeCell ref="D398:D401"/>
    <mergeCell ref="J398:J401"/>
    <mergeCell ref="K398:K401"/>
    <mergeCell ref="M434:M438"/>
    <mergeCell ref="B428:B433"/>
    <mergeCell ref="C428:C433"/>
    <mergeCell ref="D428:D433"/>
    <mergeCell ref="J428:J433"/>
    <mergeCell ref="K428:K433"/>
    <mergeCell ref="L416:L421"/>
    <mergeCell ref="M416:M421"/>
    <mergeCell ref="B422:B427"/>
    <mergeCell ref="C422:C427"/>
    <mergeCell ref="D422:D427"/>
    <mergeCell ref="J422:J427"/>
    <mergeCell ref="K422:K427"/>
    <mergeCell ref="L422:L427"/>
    <mergeCell ref="M422:M427"/>
    <mergeCell ref="B416:B421"/>
    <mergeCell ref="C416:C421"/>
    <mergeCell ref="D416:D421"/>
    <mergeCell ref="J416:J421"/>
    <mergeCell ref="K416:K421"/>
    <mergeCell ref="A148:A152"/>
    <mergeCell ref="A153:A157"/>
    <mergeCell ref="A158:A162"/>
    <mergeCell ref="A163:A167"/>
    <mergeCell ref="A168:A172"/>
    <mergeCell ref="A123:A127"/>
    <mergeCell ref="A128:A132"/>
    <mergeCell ref="A133:A137"/>
    <mergeCell ref="A138:A142"/>
    <mergeCell ref="A143:A147"/>
    <mergeCell ref="L439:L443"/>
    <mergeCell ref="M439:M443"/>
    <mergeCell ref="B444:B448"/>
    <mergeCell ref="C444:C448"/>
    <mergeCell ref="D444:D448"/>
    <mergeCell ref="J444:J448"/>
    <mergeCell ref="K444:K448"/>
    <mergeCell ref="L444:L448"/>
    <mergeCell ref="M444:M448"/>
    <mergeCell ref="B439:B443"/>
    <mergeCell ref="C439:C443"/>
    <mergeCell ref="D439:D443"/>
    <mergeCell ref="J439:J443"/>
    <mergeCell ref="K439:K443"/>
    <mergeCell ref="L428:L433"/>
    <mergeCell ref="M428:M433"/>
    <mergeCell ref="B434:B438"/>
    <mergeCell ref="C434:C438"/>
    <mergeCell ref="D434:D438"/>
    <mergeCell ref="J434:J438"/>
    <mergeCell ref="K434:K438"/>
    <mergeCell ref="L434:L438"/>
    <mergeCell ref="A248:A252"/>
    <mergeCell ref="A253:A257"/>
    <mergeCell ref="A258:A262"/>
    <mergeCell ref="A263:A267"/>
    <mergeCell ref="A268:A272"/>
    <mergeCell ref="A223:A227"/>
    <mergeCell ref="A228:A232"/>
    <mergeCell ref="A233:A237"/>
    <mergeCell ref="A238:A242"/>
    <mergeCell ref="A243:A247"/>
    <mergeCell ref="A198:A202"/>
    <mergeCell ref="A203:A207"/>
    <mergeCell ref="A208:A212"/>
    <mergeCell ref="A213:A217"/>
    <mergeCell ref="A218:A222"/>
    <mergeCell ref="A173:A177"/>
    <mergeCell ref="A178:A182"/>
    <mergeCell ref="A183:A187"/>
    <mergeCell ref="A188:A192"/>
    <mergeCell ref="A193:A197"/>
    <mergeCell ref="A332:A335"/>
    <mergeCell ref="A336:A339"/>
    <mergeCell ref="A340:A345"/>
    <mergeCell ref="A346:A351"/>
    <mergeCell ref="A352:A356"/>
    <mergeCell ref="A312:A315"/>
    <mergeCell ref="A316:A319"/>
    <mergeCell ref="A320:A323"/>
    <mergeCell ref="A324:A327"/>
    <mergeCell ref="A328:A331"/>
    <mergeCell ref="A293:A296"/>
    <mergeCell ref="A297:A300"/>
    <mergeCell ref="A301:A304"/>
    <mergeCell ref="A305:A307"/>
    <mergeCell ref="A308:A311"/>
    <mergeCell ref="A273:A276"/>
    <mergeCell ref="A277:A280"/>
    <mergeCell ref="A281:A284"/>
    <mergeCell ref="A285:A288"/>
    <mergeCell ref="A289:A292"/>
    <mergeCell ref="A439:A443"/>
    <mergeCell ref="A444:A448"/>
    <mergeCell ref="A449:A453"/>
    <mergeCell ref="B449:B453"/>
    <mergeCell ref="C449:C453"/>
    <mergeCell ref="A411:A415"/>
    <mergeCell ref="A416:A421"/>
    <mergeCell ref="A422:A427"/>
    <mergeCell ref="A428:A433"/>
    <mergeCell ref="A434:A438"/>
    <mergeCell ref="A388:A392"/>
    <mergeCell ref="A393:A397"/>
    <mergeCell ref="A398:A401"/>
    <mergeCell ref="A402:A405"/>
    <mergeCell ref="A406:A410"/>
    <mergeCell ref="A357:A361"/>
    <mergeCell ref="A362:A370"/>
    <mergeCell ref="A371:A379"/>
    <mergeCell ref="A380:A383"/>
    <mergeCell ref="A384:A387"/>
    <mergeCell ref="K454:K458"/>
    <mergeCell ref="L454:L458"/>
    <mergeCell ref="M454:M458"/>
    <mergeCell ref="A459:A463"/>
    <mergeCell ref="B459:B463"/>
    <mergeCell ref="C459:C463"/>
    <mergeCell ref="D459:D463"/>
    <mergeCell ref="J459:J463"/>
    <mergeCell ref="K459:K463"/>
    <mergeCell ref="L459:L463"/>
    <mergeCell ref="M459:M463"/>
    <mergeCell ref="A454:A458"/>
    <mergeCell ref="B454:B458"/>
    <mergeCell ref="C454:C458"/>
    <mergeCell ref="D454:D458"/>
    <mergeCell ref="J454:J458"/>
    <mergeCell ref="D449:D453"/>
    <mergeCell ref="J449:J453"/>
    <mergeCell ref="K449:K453"/>
    <mergeCell ref="L449:L453"/>
    <mergeCell ref="M449:M453"/>
    <mergeCell ref="K474:K478"/>
    <mergeCell ref="L474:L478"/>
    <mergeCell ref="M474:M478"/>
    <mergeCell ref="A479:A483"/>
    <mergeCell ref="B479:B483"/>
    <mergeCell ref="C479:C483"/>
    <mergeCell ref="D479:D483"/>
    <mergeCell ref="J479:J483"/>
    <mergeCell ref="K479:K483"/>
    <mergeCell ref="L479:L483"/>
    <mergeCell ref="M479:M483"/>
    <mergeCell ref="A474:A478"/>
    <mergeCell ref="B474:B478"/>
    <mergeCell ref="C474:C478"/>
    <mergeCell ref="D474:D478"/>
    <mergeCell ref="J474:J478"/>
    <mergeCell ref="K464:K468"/>
    <mergeCell ref="L464:L468"/>
    <mergeCell ref="M464:M468"/>
    <mergeCell ref="A469:A473"/>
    <mergeCell ref="B469:B473"/>
    <mergeCell ref="C469:C473"/>
    <mergeCell ref="D469:D473"/>
    <mergeCell ref="J469:J473"/>
    <mergeCell ref="K469:K473"/>
    <mergeCell ref="L469:L473"/>
    <mergeCell ref="M469:M473"/>
    <mergeCell ref="A464:A468"/>
    <mergeCell ref="B464:B468"/>
    <mergeCell ref="C464:C468"/>
    <mergeCell ref="D464:D468"/>
    <mergeCell ref="J464:J468"/>
    <mergeCell ref="K494:K498"/>
    <mergeCell ref="L494:L498"/>
    <mergeCell ref="M494:M498"/>
    <mergeCell ref="A499:A503"/>
    <mergeCell ref="B499:B503"/>
    <mergeCell ref="C499:C503"/>
    <mergeCell ref="D499:D503"/>
    <mergeCell ref="J499:J503"/>
    <mergeCell ref="K499:K503"/>
    <mergeCell ref="L499:L503"/>
    <mergeCell ref="M499:M503"/>
    <mergeCell ref="A494:A498"/>
    <mergeCell ref="B494:B498"/>
    <mergeCell ref="C494:C498"/>
    <mergeCell ref="D494:D498"/>
    <mergeCell ref="J494:J498"/>
    <mergeCell ref="K484:K488"/>
    <mergeCell ref="L484:L488"/>
    <mergeCell ref="M484:M488"/>
    <mergeCell ref="A489:A493"/>
    <mergeCell ref="B489:B493"/>
    <mergeCell ref="C489:C493"/>
    <mergeCell ref="D489:D493"/>
    <mergeCell ref="J489:J493"/>
    <mergeCell ref="K489:K493"/>
    <mergeCell ref="L489:L493"/>
    <mergeCell ref="M489:M493"/>
    <mergeCell ref="A484:A488"/>
    <mergeCell ref="B484:B488"/>
    <mergeCell ref="C484:C488"/>
    <mergeCell ref="D484:D488"/>
    <mergeCell ref="J484:J488"/>
    <mergeCell ref="K514:K518"/>
    <mergeCell ref="L514:L518"/>
    <mergeCell ref="M514:M518"/>
    <mergeCell ref="A519:A523"/>
    <mergeCell ref="B519:B523"/>
    <mergeCell ref="C519:C523"/>
    <mergeCell ref="D519:D523"/>
    <mergeCell ref="J519:J523"/>
    <mergeCell ref="K519:K523"/>
    <mergeCell ref="L519:L523"/>
    <mergeCell ref="M519:M523"/>
    <mergeCell ref="A514:A518"/>
    <mergeCell ref="B514:B518"/>
    <mergeCell ref="C514:C518"/>
    <mergeCell ref="D514:D518"/>
    <mergeCell ref="J514:J518"/>
    <mergeCell ref="K504:K508"/>
    <mergeCell ref="L504:L508"/>
    <mergeCell ref="M504:M508"/>
    <mergeCell ref="A509:A513"/>
    <mergeCell ref="B509:B513"/>
    <mergeCell ref="C509:C513"/>
    <mergeCell ref="D509:D513"/>
    <mergeCell ref="J509:J513"/>
    <mergeCell ref="K509:K513"/>
    <mergeCell ref="L509:L513"/>
    <mergeCell ref="M509:M513"/>
    <mergeCell ref="A504:A508"/>
    <mergeCell ref="B504:B508"/>
    <mergeCell ref="C504:C508"/>
    <mergeCell ref="D504:D508"/>
    <mergeCell ref="J504:J508"/>
    <mergeCell ref="K534:K538"/>
    <mergeCell ref="L534:L538"/>
    <mergeCell ref="M534:M538"/>
    <mergeCell ref="A539:A543"/>
    <mergeCell ref="B539:B543"/>
    <mergeCell ref="C539:C543"/>
    <mergeCell ref="D539:D543"/>
    <mergeCell ref="J539:J543"/>
    <mergeCell ref="K539:K543"/>
    <mergeCell ref="L539:L543"/>
    <mergeCell ref="M539:M543"/>
    <mergeCell ref="A534:A538"/>
    <mergeCell ref="B534:B538"/>
    <mergeCell ref="C534:C538"/>
    <mergeCell ref="D534:D538"/>
    <mergeCell ref="J534:J538"/>
    <mergeCell ref="K524:K528"/>
    <mergeCell ref="L524:L528"/>
    <mergeCell ref="M524:M528"/>
    <mergeCell ref="A529:A533"/>
    <mergeCell ref="B529:B533"/>
    <mergeCell ref="C529:C533"/>
    <mergeCell ref="D529:D533"/>
    <mergeCell ref="J529:J533"/>
    <mergeCell ref="K529:K533"/>
    <mergeCell ref="L529:L533"/>
    <mergeCell ref="M529:M533"/>
    <mergeCell ref="A524:A528"/>
    <mergeCell ref="B524:B528"/>
    <mergeCell ref="C524:C528"/>
    <mergeCell ref="D524:D528"/>
    <mergeCell ref="J524:J528"/>
    <mergeCell ref="K554:K558"/>
    <mergeCell ref="L554:L558"/>
    <mergeCell ref="M554:M558"/>
    <mergeCell ref="A559:A563"/>
    <mergeCell ref="B559:B563"/>
    <mergeCell ref="C559:C563"/>
    <mergeCell ref="D559:D563"/>
    <mergeCell ref="J559:J563"/>
    <mergeCell ref="K559:K563"/>
    <mergeCell ref="L559:L563"/>
    <mergeCell ref="M559:M563"/>
    <mergeCell ref="A554:A558"/>
    <mergeCell ref="B554:B558"/>
    <mergeCell ref="C554:C558"/>
    <mergeCell ref="D554:D558"/>
    <mergeCell ref="J554:J558"/>
    <mergeCell ref="K544:K548"/>
    <mergeCell ref="L544:L548"/>
    <mergeCell ref="M544:M548"/>
    <mergeCell ref="A549:A553"/>
    <mergeCell ref="B549:B553"/>
    <mergeCell ref="C549:C553"/>
    <mergeCell ref="D549:D553"/>
    <mergeCell ref="J549:J553"/>
    <mergeCell ref="K549:K553"/>
    <mergeCell ref="L549:L553"/>
    <mergeCell ref="M549:M553"/>
    <mergeCell ref="A544:A548"/>
    <mergeCell ref="B544:B548"/>
    <mergeCell ref="C544:C548"/>
    <mergeCell ref="D544:D548"/>
    <mergeCell ref="J544:J548"/>
    <mergeCell ref="K574:K578"/>
    <mergeCell ref="L574:L578"/>
    <mergeCell ref="M574:M578"/>
    <mergeCell ref="A579:A583"/>
    <mergeCell ref="B579:B583"/>
    <mergeCell ref="C579:C583"/>
    <mergeCell ref="D579:D583"/>
    <mergeCell ref="J579:J583"/>
    <mergeCell ref="K579:K583"/>
    <mergeCell ref="L579:L583"/>
    <mergeCell ref="M579:M583"/>
    <mergeCell ref="A574:A578"/>
    <mergeCell ref="B574:B578"/>
    <mergeCell ref="C574:C578"/>
    <mergeCell ref="D574:D578"/>
    <mergeCell ref="J574:J578"/>
    <mergeCell ref="K564:K568"/>
    <mergeCell ref="L564:L568"/>
    <mergeCell ref="M564:M568"/>
    <mergeCell ref="A569:A573"/>
    <mergeCell ref="B569:B573"/>
    <mergeCell ref="C569:C573"/>
    <mergeCell ref="D569:D573"/>
    <mergeCell ref="J569:J573"/>
    <mergeCell ref="K569:K573"/>
    <mergeCell ref="L569:L573"/>
    <mergeCell ref="M569:M573"/>
    <mergeCell ref="A564:A568"/>
    <mergeCell ref="B564:B568"/>
    <mergeCell ref="C564:C568"/>
    <mergeCell ref="D564:D568"/>
    <mergeCell ref="J564:J568"/>
    <mergeCell ref="K594:K598"/>
    <mergeCell ref="L594:L598"/>
    <mergeCell ref="M594:M598"/>
    <mergeCell ref="A599:A603"/>
    <mergeCell ref="B599:B603"/>
    <mergeCell ref="C599:C603"/>
    <mergeCell ref="D599:D603"/>
    <mergeCell ref="J599:J603"/>
    <mergeCell ref="K599:K603"/>
    <mergeCell ref="L599:L603"/>
    <mergeCell ref="M599:M603"/>
    <mergeCell ref="A594:A598"/>
    <mergeCell ref="B594:B598"/>
    <mergeCell ref="C594:C598"/>
    <mergeCell ref="D594:D598"/>
    <mergeCell ref="J594:J598"/>
    <mergeCell ref="K584:K588"/>
    <mergeCell ref="L584:L588"/>
    <mergeCell ref="M584:M588"/>
    <mergeCell ref="A589:A593"/>
    <mergeCell ref="B589:B593"/>
    <mergeCell ref="C589:C593"/>
    <mergeCell ref="D589:D593"/>
    <mergeCell ref="J589:J593"/>
    <mergeCell ref="K589:K593"/>
    <mergeCell ref="L589:L593"/>
    <mergeCell ref="M589:M593"/>
    <mergeCell ref="A584:A588"/>
    <mergeCell ref="B584:B588"/>
    <mergeCell ref="C584:C588"/>
    <mergeCell ref="D584:D588"/>
    <mergeCell ref="J584:J588"/>
    <mergeCell ref="K614:K618"/>
    <mergeCell ref="L614:L618"/>
    <mergeCell ref="M614:M618"/>
    <mergeCell ref="A619:A623"/>
    <mergeCell ref="B619:B623"/>
    <mergeCell ref="C619:C623"/>
    <mergeCell ref="D619:D623"/>
    <mergeCell ref="J619:J623"/>
    <mergeCell ref="K619:K623"/>
    <mergeCell ref="L619:L623"/>
    <mergeCell ref="M619:M623"/>
    <mergeCell ref="A614:A618"/>
    <mergeCell ref="B614:B618"/>
    <mergeCell ref="C614:C618"/>
    <mergeCell ref="D614:D618"/>
    <mergeCell ref="J614:J618"/>
    <mergeCell ref="K604:K608"/>
    <mergeCell ref="L604:L608"/>
    <mergeCell ref="M604:M608"/>
    <mergeCell ref="A609:A613"/>
    <mergeCell ref="B609:B613"/>
    <mergeCell ref="C609:C613"/>
    <mergeCell ref="D609:D613"/>
    <mergeCell ref="J609:J613"/>
    <mergeCell ref="K609:K613"/>
    <mergeCell ref="L609:L613"/>
    <mergeCell ref="M609:M613"/>
    <mergeCell ref="A604:A608"/>
    <mergeCell ref="B604:B608"/>
    <mergeCell ref="C604:C608"/>
    <mergeCell ref="D604:D608"/>
    <mergeCell ref="J604:J608"/>
    <mergeCell ref="K634:K638"/>
    <mergeCell ref="L634:L638"/>
    <mergeCell ref="M634:M638"/>
    <mergeCell ref="A639:A643"/>
    <mergeCell ref="B639:B643"/>
    <mergeCell ref="C639:C643"/>
    <mergeCell ref="D639:D643"/>
    <mergeCell ref="J639:J643"/>
    <mergeCell ref="K639:K643"/>
    <mergeCell ref="L639:L643"/>
    <mergeCell ref="M639:M643"/>
    <mergeCell ref="A634:A638"/>
    <mergeCell ref="B634:B638"/>
    <mergeCell ref="C634:C638"/>
    <mergeCell ref="D634:D638"/>
    <mergeCell ref="J634:J638"/>
    <mergeCell ref="K624:K628"/>
    <mergeCell ref="L624:L628"/>
    <mergeCell ref="M624:M628"/>
    <mergeCell ref="A629:A633"/>
    <mergeCell ref="B629:B633"/>
    <mergeCell ref="C629:C633"/>
    <mergeCell ref="D629:D633"/>
    <mergeCell ref="J629:J633"/>
    <mergeCell ref="K629:K633"/>
    <mergeCell ref="L629:L633"/>
    <mergeCell ref="M629:M633"/>
    <mergeCell ref="A624:A628"/>
    <mergeCell ref="B624:B628"/>
    <mergeCell ref="C624:C628"/>
    <mergeCell ref="D624:D628"/>
    <mergeCell ref="J624:J628"/>
    <mergeCell ref="K654:K658"/>
    <mergeCell ref="L654:L658"/>
    <mergeCell ref="M654:M658"/>
    <mergeCell ref="A659:A663"/>
    <mergeCell ref="B659:B663"/>
    <mergeCell ref="C659:C663"/>
    <mergeCell ref="D659:D663"/>
    <mergeCell ref="J659:J663"/>
    <mergeCell ref="K659:K663"/>
    <mergeCell ref="L659:L663"/>
    <mergeCell ref="M659:M663"/>
    <mergeCell ref="A654:A658"/>
    <mergeCell ref="B654:B658"/>
    <mergeCell ref="C654:C658"/>
    <mergeCell ref="D654:D658"/>
    <mergeCell ref="J654:J658"/>
    <mergeCell ref="K644:K648"/>
    <mergeCell ref="L644:L648"/>
    <mergeCell ref="M644:M648"/>
    <mergeCell ref="A649:A653"/>
    <mergeCell ref="B649:B653"/>
    <mergeCell ref="C649:C653"/>
    <mergeCell ref="D649:D653"/>
    <mergeCell ref="J649:J653"/>
    <mergeCell ref="K649:K653"/>
    <mergeCell ref="L649:L653"/>
    <mergeCell ref="M649:M653"/>
    <mergeCell ref="A644:A648"/>
    <mergeCell ref="B644:B648"/>
    <mergeCell ref="C644:C648"/>
    <mergeCell ref="D644:D648"/>
    <mergeCell ref="J644:J648"/>
    <mergeCell ref="K676:K682"/>
    <mergeCell ref="L676:L682"/>
    <mergeCell ref="M676:M682"/>
    <mergeCell ref="A683:A687"/>
    <mergeCell ref="B683:B687"/>
    <mergeCell ref="C683:C687"/>
    <mergeCell ref="D683:D687"/>
    <mergeCell ref="J683:J687"/>
    <mergeCell ref="K683:K687"/>
    <mergeCell ref="L683:L687"/>
    <mergeCell ref="M683:M687"/>
    <mergeCell ref="A676:A682"/>
    <mergeCell ref="B676:B682"/>
    <mergeCell ref="C676:C682"/>
    <mergeCell ref="D676:D682"/>
    <mergeCell ref="J676:J682"/>
    <mergeCell ref="K664:K668"/>
    <mergeCell ref="L664:L668"/>
    <mergeCell ref="M664:M668"/>
    <mergeCell ref="A669:A675"/>
    <mergeCell ref="B669:B675"/>
    <mergeCell ref="C669:C675"/>
    <mergeCell ref="D669:D675"/>
    <mergeCell ref="J669:J675"/>
    <mergeCell ref="K669:K675"/>
    <mergeCell ref="L669:L675"/>
    <mergeCell ref="M669:M675"/>
    <mergeCell ref="A664:A668"/>
    <mergeCell ref="B664:B668"/>
    <mergeCell ref="C664:C668"/>
    <mergeCell ref="D664:D668"/>
    <mergeCell ref="J664:J668"/>
    <mergeCell ref="K698:K702"/>
    <mergeCell ref="L698:L702"/>
    <mergeCell ref="M698:M702"/>
    <mergeCell ref="A703:A707"/>
    <mergeCell ref="B703:B707"/>
    <mergeCell ref="C703:C707"/>
    <mergeCell ref="D703:D707"/>
    <mergeCell ref="J703:J707"/>
    <mergeCell ref="K703:K707"/>
    <mergeCell ref="L703:L707"/>
    <mergeCell ref="M703:M707"/>
    <mergeCell ref="A698:A702"/>
    <mergeCell ref="B698:B702"/>
    <mergeCell ref="C698:C702"/>
    <mergeCell ref="D698:D702"/>
    <mergeCell ref="J698:J702"/>
    <mergeCell ref="K688:K692"/>
    <mergeCell ref="L688:L692"/>
    <mergeCell ref="M688:M692"/>
    <mergeCell ref="A693:A697"/>
    <mergeCell ref="B693:B697"/>
    <mergeCell ref="C693:C697"/>
    <mergeCell ref="D693:D697"/>
    <mergeCell ref="J693:J697"/>
    <mergeCell ref="K693:K697"/>
    <mergeCell ref="L693:L697"/>
    <mergeCell ref="M693:M697"/>
    <mergeCell ref="A688:A692"/>
    <mergeCell ref="B688:B692"/>
    <mergeCell ref="C688:C692"/>
    <mergeCell ref="D688:D692"/>
    <mergeCell ref="J688:J692"/>
    <mergeCell ref="K720:K724"/>
    <mergeCell ref="L720:L724"/>
    <mergeCell ref="M720:M724"/>
    <mergeCell ref="A725:A729"/>
    <mergeCell ref="B725:B729"/>
    <mergeCell ref="C725:C729"/>
    <mergeCell ref="D725:D729"/>
    <mergeCell ref="J725:J729"/>
    <mergeCell ref="K725:K729"/>
    <mergeCell ref="L725:L729"/>
    <mergeCell ref="M725:M729"/>
    <mergeCell ref="A720:A724"/>
    <mergeCell ref="B720:B724"/>
    <mergeCell ref="C720:C724"/>
    <mergeCell ref="D720:D724"/>
    <mergeCell ref="J720:J724"/>
    <mergeCell ref="K708:K714"/>
    <mergeCell ref="L708:L714"/>
    <mergeCell ref="M708:M714"/>
    <mergeCell ref="A715:A719"/>
    <mergeCell ref="B715:B719"/>
    <mergeCell ref="C715:C719"/>
    <mergeCell ref="D715:D719"/>
    <mergeCell ref="J715:J719"/>
    <mergeCell ref="K715:K719"/>
    <mergeCell ref="L715:L719"/>
    <mergeCell ref="M715:M719"/>
    <mergeCell ref="A708:A714"/>
    <mergeCell ref="B708:B714"/>
    <mergeCell ref="C708:C714"/>
    <mergeCell ref="D708:D714"/>
    <mergeCell ref="J708:J714"/>
    <mergeCell ref="K740:K744"/>
    <mergeCell ref="L740:L744"/>
    <mergeCell ref="M740:M744"/>
    <mergeCell ref="A745:A749"/>
    <mergeCell ref="B745:B749"/>
    <mergeCell ref="C745:C749"/>
    <mergeCell ref="D745:D749"/>
    <mergeCell ref="J745:J749"/>
    <mergeCell ref="K745:K749"/>
    <mergeCell ref="L745:L749"/>
    <mergeCell ref="M745:M749"/>
    <mergeCell ref="A740:A744"/>
    <mergeCell ref="B740:B744"/>
    <mergeCell ref="C740:C744"/>
    <mergeCell ref="D740:D744"/>
    <mergeCell ref="J740:J744"/>
    <mergeCell ref="K730:K734"/>
    <mergeCell ref="L730:L734"/>
    <mergeCell ref="M730:M734"/>
    <mergeCell ref="A735:A739"/>
    <mergeCell ref="B735:B739"/>
    <mergeCell ref="C735:C739"/>
    <mergeCell ref="D735:D739"/>
    <mergeCell ref="J735:J739"/>
    <mergeCell ref="K735:K739"/>
    <mergeCell ref="L735:L739"/>
    <mergeCell ref="M735:M739"/>
    <mergeCell ref="A730:A734"/>
    <mergeCell ref="B730:B734"/>
    <mergeCell ref="C730:C734"/>
    <mergeCell ref="D730:D734"/>
    <mergeCell ref="J730:J734"/>
    <mergeCell ref="K762:K766"/>
    <mergeCell ref="L762:L766"/>
    <mergeCell ref="M762:M766"/>
    <mergeCell ref="A767:A771"/>
    <mergeCell ref="B767:B771"/>
    <mergeCell ref="C767:C771"/>
    <mergeCell ref="D767:D771"/>
    <mergeCell ref="J767:J771"/>
    <mergeCell ref="K767:K771"/>
    <mergeCell ref="L767:L771"/>
    <mergeCell ref="M767:M771"/>
    <mergeCell ref="A762:A766"/>
    <mergeCell ref="B762:B766"/>
    <mergeCell ref="C762:C766"/>
    <mergeCell ref="D762:D766"/>
    <mergeCell ref="J762:J766"/>
    <mergeCell ref="K750:K756"/>
    <mergeCell ref="L750:L756"/>
    <mergeCell ref="M750:M756"/>
    <mergeCell ref="A757:A761"/>
    <mergeCell ref="B757:B761"/>
    <mergeCell ref="C757:C761"/>
    <mergeCell ref="D757:D761"/>
    <mergeCell ref="J757:J761"/>
    <mergeCell ref="K757:K761"/>
    <mergeCell ref="L757:L761"/>
    <mergeCell ref="M757:M761"/>
    <mergeCell ref="A750:A756"/>
    <mergeCell ref="B750:B756"/>
    <mergeCell ref="C750:C756"/>
    <mergeCell ref="D750:D756"/>
    <mergeCell ref="J750:J756"/>
    <mergeCell ref="K782:K786"/>
    <mergeCell ref="L782:L786"/>
    <mergeCell ref="M782:M786"/>
    <mergeCell ref="A787:A791"/>
    <mergeCell ref="B787:B791"/>
    <mergeCell ref="C787:C791"/>
    <mergeCell ref="D787:D791"/>
    <mergeCell ref="J787:J791"/>
    <mergeCell ref="K787:K791"/>
    <mergeCell ref="L787:L791"/>
    <mergeCell ref="M787:M791"/>
    <mergeCell ref="A782:A786"/>
    <mergeCell ref="B782:B786"/>
    <mergeCell ref="C782:C786"/>
    <mergeCell ref="D782:D786"/>
    <mergeCell ref="J782:J786"/>
    <mergeCell ref="K772:K776"/>
    <mergeCell ref="L772:L776"/>
    <mergeCell ref="M772:M776"/>
    <mergeCell ref="A777:A781"/>
    <mergeCell ref="B777:B781"/>
    <mergeCell ref="C777:C781"/>
    <mergeCell ref="D777:D781"/>
    <mergeCell ref="J777:J781"/>
    <mergeCell ref="K777:K781"/>
    <mergeCell ref="L777:L781"/>
    <mergeCell ref="M777:M781"/>
    <mergeCell ref="A772:A776"/>
    <mergeCell ref="B772:B776"/>
    <mergeCell ref="C772:C776"/>
    <mergeCell ref="D772:D776"/>
    <mergeCell ref="J772:J776"/>
    <mergeCell ref="K802:K806"/>
    <mergeCell ref="L802:L806"/>
    <mergeCell ref="M802:M806"/>
    <mergeCell ref="A807:A811"/>
    <mergeCell ref="B807:B811"/>
    <mergeCell ref="C807:C811"/>
    <mergeCell ref="D807:D811"/>
    <mergeCell ref="J807:J811"/>
    <mergeCell ref="K807:K811"/>
    <mergeCell ref="L807:L811"/>
    <mergeCell ref="M807:M811"/>
    <mergeCell ref="A802:A806"/>
    <mergeCell ref="B802:B806"/>
    <mergeCell ref="C802:C806"/>
    <mergeCell ref="D802:D806"/>
    <mergeCell ref="J802:J806"/>
    <mergeCell ref="K792:K796"/>
    <mergeCell ref="L792:L796"/>
    <mergeCell ref="M792:M796"/>
    <mergeCell ref="A797:A801"/>
    <mergeCell ref="B797:B801"/>
    <mergeCell ref="C797:C801"/>
    <mergeCell ref="D797:D801"/>
    <mergeCell ref="J797:J801"/>
    <mergeCell ref="K797:K801"/>
    <mergeCell ref="L797:L801"/>
    <mergeCell ref="M797:M801"/>
    <mergeCell ref="A792:A796"/>
    <mergeCell ref="B792:B796"/>
    <mergeCell ref="C792:C796"/>
    <mergeCell ref="D792:D796"/>
    <mergeCell ref="J792:J796"/>
    <mergeCell ref="K822:K826"/>
    <mergeCell ref="L822:L826"/>
    <mergeCell ref="M822:M826"/>
    <mergeCell ref="A827:A831"/>
    <mergeCell ref="B827:B831"/>
    <mergeCell ref="C827:C831"/>
    <mergeCell ref="D827:D831"/>
    <mergeCell ref="J827:J831"/>
    <mergeCell ref="K827:K831"/>
    <mergeCell ref="L827:L831"/>
    <mergeCell ref="M827:M831"/>
    <mergeCell ref="A822:A826"/>
    <mergeCell ref="B822:B826"/>
    <mergeCell ref="C822:C826"/>
    <mergeCell ref="D822:D826"/>
    <mergeCell ref="J822:J826"/>
    <mergeCell ref="K812:K816"/>
    <mergeCell ref="L812:L816"/>
    <mergeCell ref="M812:M816"/>
    <mergeCell ref="A817:A821"/>
    <mergeCell ref="B817:B821"/>
    <mergeCell ref="C817:C821"/>
    <mergeCell ref="D817:D821"/>
    <mergeCell ref="J817:J821"/>
    <mergeCell ref="K817:K821"/>
    <mergeCell ref="L817:L821"/>
    <mergeCell ref="M817:M821"/>
    <mergeCell ref="A812:A816"/>
    <mergeCell ref="B812:B816"/>
    <mergeCell ref="C812:C816"/>
    <mergeCell ref="D812:D816"/>
    <mergeCell ref="J812:J816"/>
    <mergeCell ref="K842:K846"/>
    <mergeCell ref="L842:L846"/>
    <mergeCell ref="M842:M846"/>
    <mergeCell ref="A847:A851"/>
    <mergeCell ref="B847:B851"/>
    <mergeCell ref="C847:C851"/>
    <mergeCell ref="D847:D851"/>
    <mergeCell ref="J847:J851"/>
    <mergeCell ref="K847:K851"/>
    <mergeCell ref="L847:L851"/>
    <mergeCell ref="M847:M851"/>
    <mergeCell ref="A842:A846"/>
    <mergeCell ref="B842:B846"/>
    <mergeCell ref="C842:C846"/>
    <mergeCell ref="D842:D846"/>
    <mergeCell ref="J842:J846"/>
    <mergeCell ref="K832:K836"/>
    <mergeCell ref="L832:L836"/>
    <mergeCell ref="M832:M836"/>
    <mergeCell ref="A837:A841"/>
    <mergeCell ref="B837:B841"/>
    <mergeCell ref="C837:C841"/>
    <mergeCell ref="D837:D841"/>
    <mergeCell ref="J837:J841"/>
    <mergeCell ref="K837:K841"/>
    <mergeCell ref="L837:L841"/>
    <mergeCell ref="M837:M841"/>
    <mergeCell ref="A832:A836"/>
    <mergeCell ref="B832:B836"/>
    <mergeCell ref="C832:C836"/>
    <mergeCell ref="D832:D836"/>
    <mergeCell ref="J832:J836"/>
    <mergeCell ref="K862:K866"/>
    <mergeCell ref="L862:L866"/>
    <mergeCell ref="M862:M866"/>
    <mergeCell ref="A867:A871"/>
    <mergeCell ref="B867:B871"/>
    <mergeCell ref="C867:C871"/>
    <mergeCell ref="D867:D871"/>
    <mergeCell ref="J867:J871"/>
    <mergeCell ref="K867:K871"/>
    <mergeCell ref="L867:L871"/>
    <mergeCell ref="M867:M871"/>
    <mergeCell ref="A862:A866"/>
    <mergeCell ref="B862:B866"/>
    <mergeCell ref="C862:C866"/>
    <mergeCell ref="D862:D866"/>
    <mergeCell ref="J862:J866"/>
    <mergeCell ref="K852:K856"/>
    <mergeCell ref="L852:L856"/>
    <mergeCell ref="M852:M856"/>
    <mergeCell ref="A857:A861"/>
    <mergeCell ref="B857:B861"/>
    <mergeCell ref="C857:C861"/>
    <mergeCell ref="D857:D861"/>
    <mergeCell ref="J857:J861"/>
    <mergeCell ref="K857:K861"/>
    <mergeCell ref="L857:L861"/>
    <mergeCell ref="M857:M861"/>
    <mergeCell ref="A852:A856"/>
    <mergeCell ref="B852:B856"/>
    <mergeCell ref="C852:C856"/>
    <mergeCell ref="D852:D856"/>
    <mergeCell ref="J852:J856"/>
    <mergeCell ref="K882:K886"/>
    <mergeCell ref="L882:L886"/>
    <mergeCell ref="M882:M886"/>
    <mergeCell ref="A887:A891"/>
    <mergeCell ref="B887:B891"/>
    <mergeCell ref="C887:C891"/>
    <mergeCell ref="D887:D891"/>
    <mergeCell ref="J887:J891"/>
    <mergeCell ref="K887:K891"/>
    <mergeCell ref="L887:L891"/>
    <mergeCell ref="M887:M891"/>
    <mergeCell ref="A882:A886"/>
    <mergeCell ref="B882:B886"/>
    <mergeCell ref="C882:C886"/>
    <mergeCell ref="D882:D886"/>
    <mergeCell ref="J882:J886"/>
    <mergeCell ref="K872:K876"/>
    <mergeCell ref="L872:L876"/>
    <mergeCell ref="M872:M876"/>
    <mergeCell ref="A877:A881"/>
    <mergeCell ref="B877:B881"/>
    <mergeCell ref="C877:C881"/>
    <mergeCell ref="D877:D881"/>
    <mergeCell ref="J877:J881"/>
    <mergeCell ref="K877:K881"/>
    <mergeCell ref="L877:L881"/>
    <mergeCell ref="M877:M881"/>
    <mergeCell ref="A872:A876"/>
    <mergeCell ref="B872:B876"/>
    <mergeCell ref="C872:C876"/>
    <mergeCell ref="D872:D876"/>
    <mergeCell ref="J872:J876"/>
    <mergeCell ref="K902:K906"/>
    <mergeCell ref="L902:L906"/>
    <mergeCell ref="M902:M906"/>
    <mergeCell ref="A907:A911"/>
    <mergeCell ref="B907:B911"/>
    <mergeCell ref="C907:C911"/>
    <mergeCell ref="D907:D911"/>
    <mergeCell ref="J907:J911"/>
    <mergeCell ref="K907:K911"/>
    <mergeCell ref="L907:L911"/>
    <mergeCell ref="M907:M911"/>
    <mergeCell ref="A902:A906"/>
    <mergeCell ref="B902:B906"/>
    <mergeCell ref="C902:C906"/>
    <mergeCell ref="D902:D906"/>
    <mergeCell ref="J902:J906"/>
    <mergeCell ref="K892:K896"/>
    <mergeCell ref="L892:L896"/>
    <mergeCell ref="M892:M896"/>
    <mergeCell ref="A897:A901"/>
    <mergeCell ref="B897:B901"/>
    <mergeCell ref="C897:C901"/>
    <mergeCell ref="D897:D901"/>
    <mergeCell ref="J897:J901"/>
    <mergeCell ref="K897:K901"/>
    <mergeCell ref="L897:L901"/>
    <mergeCell ref="M897:M901"/>
    <mergeCell ref="A892:A896"/>
    <mergeCell ref="B892:B896"/>
    <mergeCell ref="C892:C896"/>
    <mergeCell ref="D892:D896"/>
    <mergeCell ref="J892:J896"/>
    <mergeCell ref="K922:K926"/>
    <mergeCell ref="L922:L926"/>
    <mergeCell ref="M922:M926"/>
    <mergeCell ref="A927:A931"/>
    <mergeCell ref="B927:B931"/>
    <mergeCell ref="C927:C931"/>
    <mergeCell ref="D927:D931"/>
    <mergeCell ref="J927:J931"/>
    <mergeCell ref="K927:K931"/>
    <mergeCell ref="L927:L931"/>
    <mergeCell ref="M927:M931"/>
    <mergeCell ref="A922:A926"/>
    <mergeCell ref="B922:B926"/>
    <mergeCell ref="C922:C926"/>
    <mergeCell ref="D922:D926"/>
    <mergeCell ref="J922:J926"/>
    <mergeCell ref="K912:K916"/>
    <mergeCell ref="L912:L916"/>
    <mergeCell ref="M912:M916"/>
    <mergeCell ref="A917:A921"/>
    <mergeCell ref="B917:B921"/>
    <mergeCell ref="C917:C921"/>
    <mergeCell ref="D917:D921"/>
    <mergeCell ref="J917:J921"/>
    <mergeCell ref="K917:K921"/>
    <mergeCell ref="L917:L921"/>
    <mergeCell ref="M917:M921"/>
    <mergeCell ref="A912:A916"/>
    <mergeCell ref="B912:B916"/>
    <mergeCell ref="C912:C916"/>
    <mergeCell ref="D912:D916"/>
    <mergeCell ref="J912:J916"/>
    <mergeCell ref="K946:K952"/>
    <mergeCell ref="L946:L952"/>
    <mergeCell ref="M946:M952"/>
    <mergeCell ref="A953:A959"/>
    <mergeCell ref="B953:B959"/>
    <mergeCell ref="C953:C959"/>
    <mergeCell ref="D953:D959"/>
    <mergeCell ref="J953:J959"/>
    <mergeCell ref="K953:K959"/>
    <mergeCell ref="L953:L959"/>
    <mergeCell ref="M953:M959"/>
    <mergeCell ref="A946:A952"/>
    <mergeCell ref="B946:B952"/>
    <mergeCell ref="C946:C952"/>
    <mergeCell ref="D946:D952"/>
    <mergeCell ref="J946:J952"/>
    <mergeCell ref="K932:K938"/>
    <mergeCell ref="L932:L938"/>
    <mergeCell ref="M932:M938"/>
    <mergeCell ref="A939:A945"/>
    <mergeCell ref="B939:B945"/>
    <mergeCell ref="C939:C945"/>
    <mergeCell ref="D939:D945"/>
    <mergeCell ref="J939:J945"/>
    <mergeCell ref="K939:K945"/>
    <mergeCell ref="L939:L945"/>
    <mergeCell ref="M939:M945"/>
    <mergeCell ref="A932:A938"/>
    <mergeCell ref="B932:B938"/>
    <mergeCell ref="C932:C938"/>
    <mergeCell ref="D932:D938"/>
    <mergeCell ref="J932:J938"/>
    <mergeCell ref="K974:K980"/>
    <mergeCell ref="L974:L980"/>
    <mergeCell ref="M974:M980"/>
    <mergeCell ref="A981:A987"/>
    <mergeCell ref="B981:B987"/>
    <mergeCell ref="C981:C987"/>
    <mergeCell ref="D981:D987"/>
    <mergeCell ref="J981:J987"/>
    <mergeCell ref="K981:K987"/>
    <mergeCell ref="L981:L987"/>
    <mergeCell ref="M981:M987"/>
    <mergeCell ref="A974:A980"/>
    <mergeCell ref="B974:B980"/>
    <mergeCell ref="C974:C980"/>
    <mergeCell ref="D974:D980"/>
    <mergeCell ref="J974:J980"/>
    <mergeCell ref="K960:K966"/>
    <mergeCell ref="L960:L966"/>
    <mergeCell ref="M960:M966"/>
    <mergeCell ref="A967:A973"/>
    <mergeCell ref="B967:B973"/>
    <mergeCell ref="C967:C973"/>
    <mergeCell ref="D967:D973"/>
    <mergeCell ref="J967:J973"/>
    <mergeCell ref="K967:K973"/>
    <mergeCell ref="L967:L973"/>
    <mergeCell ref="M967:M973"/>
    <mergeCell ref="A960:A966"/>
    <mergeCell ref="B960:B966"/>
    <mergeCell ref="C960:C966"/>
    <mergeCell ref="D960:D966"/>
    <mergeCell ref="J960:J966"/>
    <mergeCell ref="K1002:K1008"/>
    <mergeCell ref="L1002:L1008"/>
    <mergeCell ref="M1002:M1008"/>
    <mergeCell ref="A1009:A1013"/>
    <mergeCell ref="B1009:B1013"/>
    <mergeCell ref="C1009:C1013"/>
    <mergeCell ref="D1009:D1013"/>
    <mergeCell ref="J1009:J1013"/>
    <mergeCell ref="K1009:K1013"/>
    <mergeCell ref="L1009:L1013"/>
    <mergeCell ref="M1009:M1013"/>
    <mergeCell ref="A1002:A1008"/>
    <mergeCell ref="B1002:B1008"/>
    <mergeCell ref="C1002:C1008"/>
    <mergeCell ref="D1002:D1008"/>
    <mergeCell ref="J1002:J1008"/>
    <mergeCell ref="K988:K994"/>
    <mergeCell ref="L988:L994"/>
    <mergeCell ref="M988:M994"/>
    <mergeCell ref="A995:A1001"/>
    <mergeCell ref="B995:B1001"/>
    <mergeCell ref="C995:C1001"/>
    <mergeCell ref="D995:D1001"/>
    <mergeCell ref="J995:J1001"/>
    <mergeCell ref="K995:K1001"/>
    <mergeCell ref="L995:L1001"/>
    <mergeCell ref="M995:M1001"/>
    <mergeCell ref="A988:A994"/>
    <mergeCell ref="B988:B994"/>
    <mergeCell ref="C988:C994"/>
    <mergeCell ref="D988:D994"/>
    <mergeCell ref="J988:J994"/>
    <mergeCell ref="K1024:K1028"/>
    <mergeCell ref="L1024:L1028"/>
    <mergeCell ref="M1024:M1028"/>
    <mergeCell ref="A1029:A1033"/>
    <mergeCell ref="B1029:B1033"/>
    <mergeCell ref="C1029:C1033"/>
    <mergeCell ref="D1029:D1033"/>
    <mergeCell ref="J1029:J1033"/>
    <mergeCell ref="K1029:K1033"/>
    <mergeCell ref="L1029:L1033"/>
    <mergeCell ref="M1029:M1033"/>
    <mergeCell ref="A1024:A1028"/>
    <mergeCell ref="B1024:B1028"/>
    <mergeCell ref="C1024:C1028"/>
    <mergeCell ref="D1024:D1028"/>
    <mergeCell ref="J1024:J1028"/>
    <mergeCell ref="K1014:K1018"/>
    <mergeCell ref="L1014:L1018"/>
    <mergeCell ref="M1014:M1018"/>
    <mergeCell ref="A1019:A1023"/>
    <mergeCell ref="B1019:B1023"/>
    <mergeCell ref="C1019:C1023"/>
    <mergeCell ref="D1019:D1023"/>
    <mergeCell ref="J1019:J1023"/>
    <mergeCell ref="K1019:K1023"/>
    <mergeCell ref="L1019:L1023"/>
    <mergeCell ref="M1019:M1023"/>
    <mergeCell ref="A1014:A1018"/>
    <mergeCell ref="B1014:B1018"/>
    <mergeCell ref="C1014:C1018"/>
    <mergeCell ref="D1014:D1018"/>
    <mergeCell ref="J1014:J1018"/>
    <mergeCell ref="K1044:K1048"/>
    <mergeCell ref="L1044:L1048"/>
    <mergeCell ref="M1044:M1048"/>
    <mergeCell ref="A1049:A1053"/>
    <mergeCell ref="B1049:B1053"/>
    <mergeCell ref="C1049:C1053"/>
    <mergeCell ref="D1049:D1053"/>
    <mergeCell ref="J1049:J1053"/>
    <mergeCell ref="K1049:K1053"/>
    <mergeCell ref="L1049:L1053"/>
    <mergeCell ref="M1049:M1053"/>
    <mergeCell ref="A1044:A1048"/>
    <mergeCell ref="B1044:B1048"/>
    <mergeCell ref="C1044:C1048"/>
    <mergeCell ref="D1044:D1048"/>
    <mergeCell ref="J1044:J1048"/>
    <mergeCell ref="K1034:K1038"/>
    <mergeCell ref="L1034:L1038"/>
    <mergeCell ref="M1034:M1038"/>
    <mergeCell ref="A1039:A1043"/>
    <mergeCell ref="B1039:B1043"/>
    <mergeCell ref="C1039:C1043"/>
    <mergeCell ref="D1039:D1043"/>
    <mergeCell ref="J1039:J1043"/>
    <mergeCell ref="K1039:K1043"/>
    <mergeCell ref="L1039:L1043"/>
    <mergeCell ref="M1039:M1043"/>
    <mergeCell ref="A1034:A1038"/>
    <mergeCell ref="B1034:B1038"/>
    <mergeCell ref="C1034:C1038"/>
    <mergeCell ref="D1034:D1038"/>
    <mergeCell ref="J1034:J1038"/>
    <mergeCell ref="K1068:K1074"/>
    <mergeCell ref="L1068:L1074"/>
    <mergeCell ref="M1068:M1074"/>
    <mergeCell ref="A1075:A1079"/>
    <mergeCell ref="B1075:B1079"/>
    <mergeCell ref="C1075:C1079"/>
    <mergeCell ref="D1075:D1079"/>
    <mergeCell ref="J1075:J1079"/>
    <mergeCell ref="K1075:K1079"/>
    <mergeCell ref="L1075:L1079"/>
    <mergeCell ref="M1075:M1079"/>
    <mergeCell ref="A1068:A1074"/>
    <mergeCell ref="B1068:B1074"/>
    <mergeCell ref="C1068:C1074"/>
    <mergeCell ref="D1068:D1074"/>
    <mergeCell ref="J1068:J1074"/>
    <mergeCell ref="K1054:K1060"/>
    <mergeCell ref="L1054:L1060"/>
    <mergeCell ref="M1054:M1060"/>
    <mergeCell ref="A1061:A1067"/>
    <mergeCell ref="B1061:B1067"/>
    <mergeCell ref="C1061:C1067"/>
    <mergeCell ref="D1061:D1067"/>
    <mergeCell ref="J1061:J1067"/>
    <mergeCell ref="K1061:K1067"/>
    <mergeCell ref="L1061:L1067"/>
    <mergeCell ref="M1061:M1067"/>
    <mergeCell ref="A1054:A1060"/>
    <mergeCell ref="B1054:B1060"/>
    <mergeCell ref="C1054:C1060"/>
    <mergeCell ref="D1054:D1060"/>
    <mergeCell ref="J1054:J1060"/>
    <mergeCell ref="K1090:K1094"/>
    <mergeCell ref="L1090:L1094"/>
    <mergeCell ref="M1090:M1094"/>
    <mergeCell ref="A1095:A1099"/>
    <mergeCell ref="B1095:B1099"/>
    <mergeCell ref="C1095:C1099"/>
    <mergeCell ref="D1095:D1099"/>
    <mergeCell ref="J1095:J1099"/>
    <mergeCell ref="K1095:K1099"/>
    <mergeCell ref="L1095:L1099"/>
    <mergeCell ref="M1095:M1099"/>
    <mergeCell ref="A1090:A1094"/>
    <mergeCell ref="B1090:B1094"/>
    <mergeCell ref="C1090:C1094"/>
    <mergeCell ref="D1090:D1094"/>
    <mergeCell ref="J1090:J1094"/>
    <mergeCell ref="K1080:K1084"/>
    <mergeCell ref="L1080:L1084"/>
    <mergeCell ref="M1080:M1084"/>
    <mergeCell ref="A1085:A1089"/>
    <mergeCell ref="B1085:B1089"/>
    <mergeCell ref="C1085:C1089"/>
    <mergeCell ref="D1085:D1089"/>
    <mergeCell ref="J1085:J1089"/>
    <mergeCell ref="K1085:K1089"/>
    <mergeCell ref="L1085:L1089"/>
    <mergeCell ref="M1085:M1089"/>
    <mergeCell ref="A1080:A1084"/>
    <mergeCell ref="B1080:B1084"/>
    <mergeCell ref="C1080:C1084"/>
    <mergeCell ref="D1080:D1084"/>
    <mergeCell ref="J1080:J1084"/>
    <mergeCell ref="K1110:K1114"/>
    <mergeCell ref="L1110:L1114"/>
    <mergeCell ref="M1110:M1114"/>
    <mergeCell ref="A1115:A1119"/>
    <mergeCell ref="B1115:B1119"/>
    <mergeCell ref="C1115:C1119"/>
    <mergeCell ref="D1115:D1119"/>
    <mergeCell ref="J1115:J1119"/>
    <mergeCell ref="K1115:K1119"/>
    <mergeCell ref="L1115:L1119"/>
    <mergeCell ref="M1115:M1119"/>
    <mergeCell ref="A1110:A1114"/>
    <mergeCell ref="B1110:B1114"/>
    <mergeCell ref="C1110:C1114"/>
    <mergeCell ref="D1110:D1114"/>
    <mergeCell ref="J1110:J1114"/>
    <mergeCell ref="K1100:K1104"/>
    <mergeCell ref="L1100:L1104"/>
    <mergeCell ref="M1100:M1104"/>
    <mergeCell ref="A1105:A1109"/>
    <mergeCell ref="B1105:B1109"/>
    <mergeCell ref="C1105:C1109"/>
    <mergeCell ref="D1105:D1109"/>
    <mergeCell ref="J1105:J1109"/>
    <mergeCell ref="K1105:K1109"/>
    <mergeCell ref="L1105:L1109"/>
    <mergeCell ref="M1105:M1109"/>
    <mergeCell ref="A1100:A1104"/>
    <mergeCell ref="B1100:B1104"/>
    <mergeCell ref="C1100:C1104"/>
    <mergeCell ref="D1100:D1104"/>
    <mergeCell ref="J1100:J1104"/>
    <mergeCell ref="K1128:K1130"/>
    <mergeCell ref="L1128:L1130"/>
    <mergeCell ref="M1128:M1130"/>
    <mergeCell ref="A1131:A1133"/>
    <mergeCell ref="B1131:B1133"/>
    <mergeCell ref="C1131:C1133"/>
    <mergeCell ref="D1131:D1133"/>
    <mergeCell ref="J1131:J1133"/>
    <mergeCell ref="K1131:K1133"/>
    <mergeCell ref="L1131:L1133"/>
    <mergeCell ref="M1131:M1133"/>
    <mergeCell ref="A1128:A1130"/>
    <mergeCell ref="B1128:B1130"/>
    <mergeCell ref="C1128:C1130"/>
    <mergeCell ref="D1128:D1130"/>
    <mergeCell ref="J1128:J1130"/>
    <mergeCell ref="K1120:K1124"/>
    <mergeCell ref="L1120:L1124"/>
    <mergeCell ref="M1120:M1124"/>
    <mergeCell ref="A1125:A1127"/>
    <mergeCell ref="B1125:B1127"/>
    <mergeCell ref="C1125:C1127"/>
    <mergeCell ref="D1125:D1127"/>
    <mergeCell ref="J1125:J1127"/>
    <mergeCell ref="K1125:K1127"/>
    <mergeCell ref="L1125:L1127"/>
    <mergeCell ref="M1125:M1127"/>
    <mergeCell ref="A1120:A1124"/>
    <mergeCell ref="B1120:B1124"/>
    <mergeCell ref="C1120:C1124"/>
    <mergeCell ref="D1120:D1124"/>
    <mergeCell ref="J1120:J1124"/>
    <mergeCell ref="K1144:K1148"/>
    <mergeCell ref="L1144:L1148"/>
    <mergeCell ref="M1144:M1148"/>
    <mergeCell ref="A1149:A1153"/>
    <mergeCell ref="B1149:B1153"/>
    <mergeCell ref="C1149:C1153"/>
    <mergeCell ref="D1149:D1153"/>
    <mergeCell ref="J1149:J1153"/>
    <mergeCell ref="K1149:K1153"/>
    <mergeCell ref="L1149:L1153"/>
    <mergeCell ref="M1149:M1153"/>
    <mergeCell ref="A1144:A1148"/>
    <mergeCell ref="B1144:B1148"/>
    <mergeCell ref="C1144:C1148"/>
    <mergeCell ref="D1144:D1148"/>
    <mergeCell ref="J1144:J1148"/>
    <mergeCell ref="K1134:K1138"/>
    <mergeCell ref="L1134:L1138"/>
    <mergeCell ref="M1134:M1138"/>
    <mergeCell ref="A1139:A1143"/>
    <mergeCell ref="B1139:B1143"/>
    <mergeCell ref="C1139:C1143"/>
    <mergeCell ref="D1139:D1143"/>
    <mergeCell ref="J1139:J1143"/>
    <mergeCell ref="K1139:K1143"/>
    <mergeCell ref="L1139:L1143"/>
    <mergeCell ref="M1139:M1143"/>
    <mergeCell ref="A1134:A1138"/>
    <mergeCell ref="B1134:B1138"/>
    <mergeCell ref="C1134:C1138"/>
    <mergeCell ref="D1134:D1138"/>
    <mergeCell ref="J1134:J1138"/>
    <mergeCell ref="K1164:K1168"/>
    <mergeCell ref="L1164:L1168"/>
    <mergeCell ref="M1164:M1168"/>
    <mergeCell ref="A1169:A1173"/>
    <mergeCell ref="B1169:B1173"/>
    <mergeCell ref="C1169:C1173"/>
    <mergeCell ref="D1169:D1173"/>
    <mergeCell ref="J1169:J1173"/>
    <mergeCell ref="K1169:K1173"/>
    <mergeCell ref="L1169:L1173"/>
    <mergeCell ref="M1169:M1173"/>
    <mergeCell ref="A1164:A1168"/>
    <mergeCell ref="B1164:B1168"/>
    <mergeCell ref="C1164:C1168"/>
    <mergeCell ref="D1164:D1168"/>
    <mergeCell ref="J1164:J1168"/>
    <mergeCell ref="K1154:K1158"/>
    <mergeCell ref="L1154:L1158"/>
    <mergeCell ref="M1154:M1158"/>
    <mergeCell ref="A1159:A1163"/>
    <mergeCell ref="B1159:B1163"/>
    <mergeCell ref="C1159:C1163"/>
    <mergeCell ref="D1159:D1163"/>
    <mergeCell ref="J1159:J1163"/>
    <mergeCell ref="K1159:K1163"/>
    <mergeCell ref="L1159:L1163"/>
    <mergeCell ref="M1159:M1163"/>
    <mergeCell ref="A1154:A1158"/>
    <mergeCell ref="B1154:B1158"/>
    <mergeCell ref="C1154:C1158"/>
    <mergeCell ref="D1154:D1158"/>
    <mergeCell ref="J1154:J1158"/>
    <mergeCell ref="K1184:K1188"/>
    <mergeCell ref="L1184:L1188"/>
    <mergeCell ref="M1184:M1188"/>
    <mergeCell ref="A1189:A1193"/>
    <mergeCell ref="B1189:B1193"/>
    <mergeCell ref="C1189:C1193"/>
    <mergeCell ref="D1189:D1193"/>
    <mergeCell ref="J1189:J1193"/>
    <mergeCell ref="K1189:K1193"/>
    <mergeCell ref="L1189:L1193"/>
    <mergeCell ref="M1189:M1193"/>
    <mergeCell ref="A1184:A1188"/>
    <mergeCell ref="B1184:B1188"/>
    <mergeCell ref="C1184:C1188"/>
    <mergeCell ref="D1184:D1188"/>
    <mergeCell ref="J1184:J1188"/>
    <mergeCell ref="K1174:K1178"/>
    <mergeCell ref="L1174:L1178"/>
    <mergeCell ref="M1174:M1178"/>
    <mergeCell ref="A1179:A1183"/>
    <mergeCell ref="B1179:B1183"/>
    <mergeCell ref="C1179:C1183"/>
    <mergeCell ref="D1179:D1183"/>
    <mergeCell ref="J1179:J1183"/>
    <mergeCell ref="K1179:K1183"/>
    <mergeCell ref="L1179:L1183"/>
    <mergeCell ref="M1179:M1183"/>
    <mergeCell ref="A1174:A1178"/>
    <mergeCell ref="B1174:B1178"/>
    <mergeCell ref="C1174:C1178"/>
    <mergeCell ref="D1174:D1178"/>
    <mergeCell ref="J1174:J1178"/>
    <mergeCell ref="K1200:K1202"/>
    <mergeCell ref="L1200:L1202"/>
    <mergeCell ref="M1200:M1202"/>
    <mergeCell ref="A1203:A1205"/>
    <mergeCell ref="B1203:B1205"/>
    <mergeCell ref="C1203:C1205"/>
    <mergeCell ref="D1203:D1205"/>
    <mergeCell ref="J1203:J1205"/>
    <mergeCell ref="K1203:K1205"/>
    <mergeCell ref="L1203:L1205"/>
    <mergeCell ref="M1203:M1205"/>
    <mergeCell ref="A1200:A1202"/>
    <mergeCell ref="B1200:B1202"/>
    <mergeCell ref="C1200:C1202"/>
    <mergeCell ref="D1200:D1202"/>
    <mergeCell ref="J1200:J1202"/>
    <mergeCell ref="K1194:K1196"/>
    <mergeCell ref="L1194:L1196"/>
    <mergeCell ref="M1194:M1196"/>
    <mergeCell ref="A1197:A1199"/>
    <mergeCell ref="B1197:B1199"/>
    <mergeCell ref="C1197:C1199"/>
    <mergeCell ref="D1197:D1199"/>
    <mergeCell ref="J1197:J1199"/>
    <mergeCell ref="K1197:K1199"/>
    <mergeCell ref="L1197:L1199"/>
    <mergeCell ref="M1197:M1199"/>
    <mergeCell ref="A1194:A1196"/>
    <mergeCell ref="B1194:B1196"/>
    <mergeCell ref="C1194:C1196"/>
    <mergeCell ref="D1194:D1196"/>
    <mergeCell ref="J1194:J1196"/>
    <mergeCell ref="K1214:K1218"/>
    <mergeCell ref="L1214:L1218"/>
    <mergeCell ref="M1214:M1218"/>
    <mergeCell ref="A1219:A1223"/>
    <mergeCell ref="B1219:B1223"/>
    <mergeCell ref="C1219:C1223"/>
    <mergeCell ref="D1219:D1223"/>
    <mergeCell ref="J1219:J1223"/>
    <mergeCell ref="K1219:K1223"/>
    <mergeCell ref="L1219:L1223"/>
    <mergeCell ref="M1219:M1223"/>
    <mergeCell ref="A1214:A1218"/>
    <mergeCell ref="B1214:B1218"/>
    <mergeCell ref="C1214:C1218"/>
    <mergeCell ref="D1214:D1218"/>
    <mergeCell ref="J1214:J1218"/>
    <mergeCell ref="K1206:K1208"/>
    <mergeCell ref="L1206:L1208"/>
    <mergeCell ref="M1206:M1208"/>
    <mergeCell ref="A1209:A1213"/>
    <mergeCell ref="B1209:B1213"/>
    <mergeCell ref="C1209:C1213"/>
    <mergeCell ref="D1209:D1213"/>
    <mergeCell ref="J1209:J1213"/>
    <mergeCell ref="K1209:K1213"/>
    <mergeCell ref="L1209:L1213"/>
    <mergeCell ref="M1209:M1213"/>
    <mergeCell ref="A1206:A1208"/>
    <mergeCell ref="B1206:B1208"/>
    <mergeCell ref="C1206:C1208"/>
    <mergeCell ref="D1206:D1208"/>
    <mergeCell ref="J1206:J1208"/>
    <mergeCell ref="K1234:K1238"/>
    <mergeCell ref="L1234:L1238"/>
    <mergeCell ref="M1234:M1238"/>
    <mergeCell ref="A1239:A1241"/>
    <mergeCell ref="B1239:B1241"/>
    <mergeCell ref="C1239:C1241"/>
    <mergeCell ref="D1239:D1241"/>
    <mergeCell ref="J1239:J1241"/>
    <mergeCell ref="K1239:K1241"/>
    <mergeCell ref="L1239:L1241"/>
    <mergeCell ref="M1239:M1241"/>
    <mergeCell ref="A1234:A1238"/>
    <mergeCell ref="B1234:B1238"/>
    <mergeCell ref="C1234:C1238"/>
    <mergeCell ref="D1234:D1238"/>
    <mergeCell ref="J1234:J1238"/>
    <mergeCell ref="K1224:K1228"/>
    <mergeCell ref="L1224:L1228"/>
    <mergeCell ref="M1224:M1228"/>
    <mergeCell ref="A1229:A1233"/>
    <mergeCell ref="B1229:B1233"/>
    <mergeCell ref="C1229:C1233"/>
    <mergeCell ref="D1229:D1233"/>
    <mergeCell ref="J1229:J1233"/>
    <mergeCell ref="K1229:K1233"/>
    <mergeCell ref="L1229:L1233"/>
    <mergeCell ref="M1229:M1233"/>
    <mergeCell ref="A1224:A1228"/>
    <mergeCell ref="B1224:B1228"/>
    <mergeCell ref="C1224:C1228"/>
    <mergeCell ref="D1224:D1228"/>
    <mergeCell ref="J1224:J1228"/>
    <mergeCell ref="K1248:K1253"/>
    <mergeCell ref="L1248:L1253"/>
    <mergeCell ref="M1248:M1253"/>
    <mergeCell ref="H1252:H1253"/>
    <mergeCell ref="I1252:I1253"/>
    <mergeCell ref="A1248:A1253"/>
    <mergeCell ref="B1248:B1253"/>
    <mergeCell ref="C1248:C1253"/>
    <mergeCell ref="D1248:D1253"/>
    <mergeCell ref="J1248:J1253"/>
    <mergeCell ref="K1242:K1247"/>
    <mergeCell ref="L1242:L1247"/>
    <mergeCell ref="M1242:M1247"/>
    <mergeCell ref="H1246:H1247"/>
    <mergeCell ref="I1246:I1247"/>
    <mergeCell ref="A1242:A1247"/>
    <mergeCell ref="B1242:B1247"/>
    <mergeCell ref="C1242:C1247"/>
    <mergeCell ref="D1242:D1247"/>
    <mergeCell ref="J1242:J1247"/>
    <mergeCell ref="K1260:K1265"/>
    <mergeCell ref="L1260:L1265"/>
    <mergeCell ref="M1260:M1265"/>
    <mergeCell ref="H1264:H1265"/>
    <mergeCell ref="I1264:I1265"/>
    <mergeCell ref="A1260:A1265"/>
    <mergeCell ref="B1260:B1265"/>
    <mergeCell ref="C1260:C1265"/>
    <mergeCell ref="D1260:D1265"/>
    <mergeCell ref="J1260:J1265"/>
    <mergeCell ref="K1254:K1259"/>
    <mergeCell ref="L1254:L1259"/>
    <mergeCell ref="M1254:M1259"/>
    <mergeCell ref="H1258:H1259"/>
    <mergeCell ref="I1258:I1259"/>
    <mergeCell ref="A1254:A1259"/>
    <mergeCell ref="B1254:B1259"/>
    <mergeCell ref="C1254:C1259"/>
    <mergeCell ref="D1254:D1259"/>
    <mergeCell ref="J1254:J1259"/>
    <mergeCell ref="K1275:K1280"/>
    <mergeCell ref="L1275:L1280"/>
    <mergeCell ref="M1275:M1280"/>
    <mergeCell ref="H1279:H1280"/>
    <mergeCell ref="I1279:I1280"/>
    <mergeCell ref="A1275:A1280"/>
    <mergeCell ref="B1275:B1280"/>
    <mergeCell ref="C1275:C1280"/>
    <mergeCell ref="D1275:D1280"/>
    <mergeCell ref="J1275:J1280"/>
    <mergeCell ref="K1266:K1268"/>
    <mergeCell ref="L1266:L1268"/>
    <mergeCell ref="M1266:M1268"/>
    <mergeCell ref="A1269:A1274"/>
    <mergeCell ref="B1269:B1274"/>
    <mergeCell ref="C1269:C1274"/>
    <mergeCell ref="D1269:D1274"/>
    <mergeCell ref="J1269:J1274"/>
    <mergeCell ref="K1269:K1274"/>
    <mergeCell ref="L1269:L1274"/>
    <mergeCell ref="M1269:M1274"/>
    <mergeCell ref="H1273:H1274"/>
    <mergeCell ref="I1273:I1274"/>
    <mergeCell ref="A1266:A1268"/>
    <mergeCell ref="B1266:B1268"/>
    <mergeCell ref="C1266:C1268"/>
    <mergeCell ref="D1266:D1268"/>
    <mergeCell ref="J1266:J1268"/>
    <mergeCell ref="K1287:K1292"/>
    <mergeCell ref="L1287:L1292"/>
    <mergeCell ref="M1287:M1292"/>
    <mergeCell ref="H1291:H1292"/>
    <mergeCell ref="I1291:I1292"/>
    <mergeCell ref="A1287:A1292"/>
    <mergeCell ref="B1287:B1292"/>
    <mergeCell ref="C1287:C1292"/>
    <mergeCell ref="D1287:D1292"/>
    <mergeCell ref="J1287:J1292"/>
    <mergeCell ref="K1281:K1286"/>
    <mergeCell ref="L1281:L1286"/>
    <mergeCell ref="M1281:M1286"/>
    <mergeCell ref="H1285:H1286"/>
    <mergeCell ref="I1285:I1286"/>
    <mergeCell ref="A1281:A1286"/>
    <mergeCell ref="B1281:B1286"/>
    <mergeCell ref="C1281:C1286"/>
    <mergeCell ref="D1281:D1286"/>
    <mergeCell ref="J1281:J1286"/>
    <mergeCell ref="K1302:K1307"/>
    <mergeCell ref="L1302:L1307"/>
    <mergeCell ref="M1302:M1307"/>
    <mergeCell ref="H1306:H1307"/>
    <mergeCell ref="I1306:I1307"/>
    <mergeCell ref="A1302:A1307"/>
    <mergeCell ref="B1302:B1307"/>
    <mergeCell ref="C1302:C1307"/>
    <mergeCell ref="D1302:D1307"/>
    <mergeCell ref="J1302:J1307"/>
    <mergeCell ref="K1293:K1295"/>
    <mergeCell ref="L1293:L1295"/>
    <mergeCell ref="M1293:M1295"/>
    <mergeCell ref="A1296:A1301"/>
    <mergeCell ref="B1296:B1301"/>
    <mergeCell ref="C1296:C1301"/>
    <mergeCell ref="D1296:D1301"/>
    <mergeCell ref="J1296:J1301"/>
    <mergeCell ref="K1296:K1301"/>
    <mergeCell ref="L1296:L1301"/>
    <mergeCell ref="M1296:M1301"/>
    <mergeCell ref="H1300:H1301"/>
    <mergeCell ref="I1300:I1301"/>
    <mergeCell ref="A1293:A1295"/>
    <mergeCell ref="B1293:B1295"/>
    <mergeCell ref="C1293:C1295"/>
    <mergeCell ref="D1293:D1295"/>
    <mergeCell ref="J1293:J1295"/>
    <mergeCell ref="K1314:K1319"/>
    <mergeCell ref="L1314:L1319"/>
    <mergeCell ref="M1314:M1319"/>
    <mergeCell ref="H1318:H1319"/>
    <mergeCell ref="I1318:I1319"/>
    <mergeCell ref="A1314:A1319"/>
    <mergeCell ref="B1314:B1319"/>
    <mergeCell ref="C1314:C1319"/>
    <mergeCell ref="D1314:D1319"/>
    <mergeCell ref="J1314:J1319"/>
    <mergeCell ref="K1308:K1313"/>
    <mergeCell ref="L1308:L1313"/>
    <mergeCell ref="M1308:M1313"/>
    <mergeCell ref="H1312:H1313"/>
    <mergeCell ref="I1312:I1313"/>
    <mergeCell ref="A1308:A1313"/>
    <mergeCell ref="B1308:B1313"/>
    <mergeCell ref="C1308:C1313"/>
    <mergeCell ref="D1308:D1313"/>
    <mergeCell ref="J1308:J1313"/>
    <mergeCell ref="K1329:K1334"/>
    <mergeCell ref="L1329:L1334"/>
    <mergeCell ref="M1329:M1334"/>
    <mergeCell ref="H1333:H1334"/>
    <mergeCell ref="I1333:I1334"/>
    <mergeCell ref="A1329:A1334"/>
    <mergeCell ref="B1329:B1334"/>
    <mergeCell ref="C1329:C1334"/>
    <mergeCell ref="D1329:D1334"/>
    <mergeCell ref="J1329:J1334"/>
    <mergeCell ref="K1320:K1322"/>
    <mergeCell ref="L1320:L1322"/>
    <mergeCell ref="M1320:M1322"/>
    <mergeCell ref="A1323:A1328"/>
    <mergeCell ref="B1323:B1328"/>
    <mergeCell ref="C1323:C1328"/>
    <mergeCell ref="D1323:D1328"/>
    <mergeCell ref="J1323:J1328"/>
    <mergeCell ref="K1323:K1328"/>
    <mergeCell ref="L1323:L1328"/>
    <mergeCell ref="M1323:M1328"/>
    <mergeCell ref="H1327:H1328"/>
    <mergeCell ref="I1327:I1328"/>
    <mergeCell ref="A1320:A1322"/>
    <mergeCell ref="B1320:B1322"/>
    <mergeCell ref="C1320:C1322"/>
    <mergeCell ref="D1320:D1322"/>
    <mergeCell ref="J1320:J1322"/>
    <mergeCell ref="K1341:K1346"/>
    <mergeCell ref="L1341:L1346"/>
    <mergeCell ref="M1341:M1346"/>
    <mergeCell ref="A1347:A1349"/>
    <mergeCell ref="B1347:B1349"/>
    <mergeCell ref="C1347:C1349"/>
    <mergeCell ref="D1347:D1349"/>
    <mergeCell ref="J1347:J1349"/>
    <mergeCell ref="K1347:K1349"/>
    <mergeCell ref="L1347:L1349"/>
    <mergeCell ref="M1347:M1349"/>
    <mergeCell ref="A1341:A1346"/>
    <mergeCell ref="B1341:B1346"/>
    <mergeCell ref="C1341:C1346"/>
    <mergeCell ref="D1341:D1346"/>
    <mergeCell ref="J1341:J1346"/>
    <mergeCell ref="K1335:K1340"/>
    <mergeCell ref="L1335:L1340"/>
    <mergeCell ref="M1335:M1340"/>
    <mergeCell ref="H1339:H1340"/>
    <mergeCell ref="I1339:I1340"/>
    <mergeCell ref="A1335:A1340"/>
    <mergeCell ref="B1335:B1340"/>
    <mergeCell ref="C1335:C1340"/>
    <mergeCell ref="D1335:D1340"/>
    <mergeCell ref="J1335:J1340"/>
    <mergeCell ref="L1360:L1364"/>
    <mergeCell ref="M1360:M1364"/>
    <mergeCell ref="A1365:A1369"/>
    <mergeCell ref="B1365:B1369"/>
    <mergeCell ref="C1365:C1369"/>
    <mergeCell ref="D1365:D1369"/>
    <mergeCell ref="J1365:J1369"/>
    <mergeCell ref="K1365:K1369"/>
    <mergeCell ref="L1365:L1369"/>
    <mergeCell ref="M1365:M1369"/>
    <mergeCell ref="A1360:A1364"/>
    <mergeCell ref="B1360:B1364"/>
    <mergeCell ref="C1360:C1364"/>
    <mergeCell ref="D1360:D1364"/>
    <mergeCell ref="J1360:J1364"/>
    <mergeCell ref="K1350:K1354"/>
    <mergeCell ref="L1350:L1354"/>
    <mergeCell ref="M1350:M1354"/>
    <mergeCell ref="A1355:A1359"/>
    <mergeCell ref="B1355:B1359"/>
    <mergeCell ref="C1355:C1359"/>
    <mergeCell ref="D1355:D1359"/>
    <mergeCell ref="J1355:J1359"/>
    <mergeCell ref="K1355:K1359"/>
    <mergeCell ref="L1355:L1359"/>
    <mergeCell ref="M1355:M1359"/>
    <mergeCell ref="A1350:A1354"/>
    <mergeCell ref="B1350:B1354"/>
    <mergeCell ref="C1350:C1354"/>
    <mergeCell ref="D1350:D1354"/>
    <mergeCell ref="J1350:J1354"/>
    <mergeCell ref="K1370:K1374"/>
    <mergeCell ref="L1370:L1374"/>
    <mergeCell ref="M1370:M1374"/>
    <mergeCell ref="A1375:A1379"/>
    <mergeCell ref="B1375:B1379"/>
    <mergeCell ref="C1375:C1379"/>
    <mergeCell ref="D1375:D1379"/>
    <mergeCell ref="J1375:J1379"/>
    <mergeCell ref="K1375:K1379"/>
    <mergeCell ref="L1375:L1379"/>
    <mergeCell ref="M1375:M1379"/>
    <mergeCell ref="H1378:H1379"/>
    <mergeCell ref="I1378:I1379"/>
    <mergeCell ref="A1370:A1374"/>
    <mergeCell ref="B1370:B1374"/>
    <mergeCell ref="C1370:C1374"/>
    <mergeCell ref="D1370:D1374"/>
    <mergeCell ref="J1370:J1374"/>
    <mergeCell ref="K1380:K1382"/>
    <mergeCell ref="L1380:L1382"/>
    <mergeCell ref="M1380:M1382"/>
    <mergeCell ref="A1383:A1388"/>
    <mergeCell ref="B1383:B1388"/>
    <mergeCell ref="C1383:C1388"/>
    <mergeCell ref="D1383:D1388"/>
    <mergeCell ref="J1383:J1388"/>
    <mergeCell ref="K1383:K1388"/>
    <mergeCell ref="L1383:L1388"/>
    <mergeCell ref="M1383:M1388"/>
    <mergeCell ref="H1387:H1388"/>
    <mergeCell ref="I1387:I1388"/>
    <mergeCell ref="A1380:A1382"/>
    <mergeCell ref="B1380:B1382"/>
    <mergeCell ref="C1380:C1382"/>
    <mergeCell ref="D1380:D1382"/>
    <mergeCell ref="J1380:J1382"/>
    <mergeCell ref="K1399:K1403"/>
    <mergeCell ref="L1399:L1403"/>
    <mergeCell ref="M1399:M1403"/>
    <mergeCell ref="A1404:A1408"/>
    <mergeCell ref="B1404:B1408"/>
    <mergeCell ref="C1404:C1408"/>
    <mergeCell ref="D1404:D1408"/>
    <mergeCell ref="J1404:J1408"/>
    <mergeCell ref="K1404:K1408"/>
    <mergeCell ref="L1404:L1408"/>
    <mergeCell ref="M1404:M1408"/>
    <mergeCell ref="A1399:A1403"/>
    <mergeCell ref="B1399:B1403"/>
    <mergeCell ref="C1399:C1403"/>
    <mergeCell ref="D1399:D1403"/>
    <mergeCell ref="J1399:J1403"/>
    <mergeCell ref="K1389:K1393"/>
    <mergeCell ref="L1389:L1393"/>
    <mergeCell ref="M1389:M1393"/>
    <mergeCell ref="A1394:A1398"/>
    <mergeCell ref="B1394:B1398"/>
    <mergeCell ref="C1394:C1398"/>
    <mergeCell ref="D1394:D1398"/>
    <mergeCell ref="J1394:J1398"/>
    <mergeCell ref="K1394:K1398"/>
    <mergeCell ref="L1394:L1398"/>
    <mergeCell ref="M1394:M1398"/>
    <mergeCell ref="A1389:A1393"/>
    <mergeCell ref="B1389:B1393"/>
    <mergeCell ref="C1389:C1393"/>
    <mergeCell ref="D1389:D1393"/>
    <mergeCell ref="J1389:J1393"/>
    <mergeCell ref="K1409:K1413"/>
    <mergeCell ref="L1409:L1413"/>
    <mergeCell ref="M1409:M1413"/>
    <mergeCell ref="A1414:A1419"/>
    <mergeCell ref="B1414:B1419"/>
    <mergeCell ref="C1414:C1419"/>
    <mergeCell ref="D1414:D1419"/>
    <mergeCell ref="J1414:J1419"/>
    <mergeCell ref="K1414:K1419"/>
    <mergeCell ref="L1414:L1419"/>
    <mergeCell ref="M1414:M1419"/>
    <mergeCell ref="H1418:H1419"/>
    <mergeCell ref="I1418:I1419"/>
    <mergeCell ref="A1409:A1413"/>
    <mergeCell ref="B1409:B1413"/>
    <mergeCell ref="C1409:C1413"/>
    <mergeCell ref="D1409:D1413"/>
    <mergeCell ref="J1409:J1413"/>
    <mergeCell ref="K1430:K1434"/>
    <mergeCell ref="L1430:L1434"/>
    <mergeCell ref="M1430:M1434"/>
    <mergeCell ref="A1435:A1439"/>
    <mergeCell ref="B1435:B1439"/>
    <mergeCell ref="C1435:C1439"/>
    <mergeCell ref="D1435:D1439"/>
    <mergeCell ref="J1435:J1439"/>
    <mergeCell ref="K1435:K1439"/>
    <mergeCell ref="L1435:L1439"/>
    <mergeCell ref="M1435:M1439"/>
    <mergeCell ref="A1430:A1434"/>
    <mergeCell ref="B1430:B1434"/>
    <mergeCell ref="C1430:C1434"/>
    <mergeCell ref="D1430:D1434"/>
    <mergeCell ref="J1430:J1434"/>
    <mergeCell ref="K1420:K1424"/>
    <mergeCell ref="L1420:L1424"/>
    <mergeCell ref="M1420:M1424"/>
    <mergeCell ref="A1425:A1429"/>
    <mergeCell ref="B1425:B1429"/>
    <mergeCell ref="C1425:C1429"/>
    <mergeCell ref="D1425:D1429"/>
    <mergeCell ref="J1425:J1429"/>
    <mergeCell ref="K1425:K1429"/>
    <mergeCell ref="L1425:L1429"/>
    <mergeCell ref="M1425:M1429"/>
    <mergeCell ref="A1420:A1424"/>
    <mergeCell ref="B1420:B1424"/>
    <mergeCell ref="C1420:C1424"/>
    <mergeCell ref="D1420:D1424"/>
    <mergeCell ref="J1420:J1424"/>
    <mergeCell ref="K1450:K1455"/>
    <mergeCell ref="L1450:L1455"/>
    <mergeCell ref="M1450:M1455"/>
    <mergeCell ref="H1454:H1455"/>
    <mergeCell ref="I1454:I1455"/>
    <mergeCell ref="A1450:A1455"/>
    <mergeCell ref="B1450:B1455"/>
    <mergeCell ref="C1450:C1455"/>
    <mergeCell ref="D1450:D1455"/>
    <mergeCell ref="J1450:J1455"/>
    <mergeCell ref="K1440:K1444"/>
    <mergeCell ref="L1440:L1444"/>
    <mergeCell ref="M1440:M1444"/>
    <mergeCell ref="A1445:A1449"/>
    <mergeCell ref="B1445:B1449"/>
    <mergeCell ref="C1445:C1449"/>
    <mergeCell ref="D1445:D1449"/>
    <mergeCell ref="J1445:J1449"/>
    <mergeCell ref="K1445:K1449"/>
    <mergeCell ref="L1445:L1449"/>
    <mergeCell ref="M1445:M1449"/>
    <mergeCell ref="A1440:A1444"/>
    <mergeCell ref="B1440:B1444"/>
    <mergeCell ref="C1440:C1444"/>
    <mergeCell ref="D1440:D1444"/>
    <mergeCell ref="J1440:J1444"/>
    <mergeCell ref="K1462:K1467"/>
    <mergeCell ref="L1462:L1467"/>
    <mergeCell ref="M1462:M1467"/>
    <mergeCell ref="H1466:H1467"/>
    <mergeCell ref="I1466:I1467"/>
    <mergeCell ref="A1462:A1467"/>
    <mergeCell ref="B1462:B1467"/>
    <mergeCell ref="C1462:C1467"/>
    <mergeCell ref="D1462:D1467"/>
    <mergeCell ref="J1462:J1467"/>
    <mergeCell ref="K1456:K1461"/>
    <mergeCell ref="L1456:L1461"/>
    <mergeCell ref="M1456:M1461"/>
    <mergeCell ref="H1460:H1461"/>
    <mergeCell ref="I1460:I1461"/>
    <mergeCell ref="A1456:A1461"/>
    <mergeCell ref="B1456:B1461"/>
    <mergeCell ref="C1456:C1461"/>
    <mergeCell ref="D1456:D1461"/>
    <mergeCell ref="J1456:J1461"/>
    <mergeCell ref="K1478:K1482"/>
    <mergeCell ref="L1478:L1482"/>
    <mergeCell ref="M1478:M1482"/>
    <mergeCell ref="A1483:A1487"/>
    <mergeCell ref="B1483:B1487"/>
    <mergeCell ref="C1483:C1487"/>
    <mergeCell ref="D1483:D1487"/>
    <mergeCell ref="J1483:J1487"/>
    <mergeCell ref="K1483:K1487"/>
    <mergeCell ref="L1483:L1487"/>
    <mergeCell ref="M1483:M1487"/>
    <mergeCell ref="A1478:A1482"/>
    <mergeCell ref="B1478:B1482"/>
    <mergeCell ref="C1478:C1482"/>
    <mergeCell ref="D1478:D1482"/>
    <mergeCell ref="J1478:J1482"/>
    <mergeCell ref="K1468:K1472"/>
    <mergeCell ref="L1468:L1472"/>
    <mergeCell ref="M1468:M1472"/>
    <mergeCell ref="A1473:A1477"/>
    <mergeCell ref="B1473:B1477"/>
    <mergeCell ref="C1473:C1477"/>
    <mergeCell ref="D1473:D1477"/>
    <mergeCell ref="J1473:J1477"/>
    <mergeCell ref="K1473:K1477"/>
    <mergeCell ref="L1473:L1477"/>
    <mergeCell ref="M1473:M1477"/>
    <mergeCell ref="A1468:A1472"/>
    <mergeCell ref="B1468:B1472"/>
    <mergeCell ref="C1468:C1472"/>
    <mergeCell ref="D1468:D1472"/>
    <mergeCell ref="J1468:J1472"/>
    <mergeCell ref="K1488:K1492"/>
    <mergeCell ref="L1488:L1492"/>
    <mergeCell ref="M1488:M1492"/>
    <mergeCell ref="A1493:A1498"/>
    <mergeCell ref="B1493:B1498"/>
    <mergeCell ref="C1493:C1498"/>
    <mergeCell ref="D1493:D1498"/>
    <mergeCell ref="J1493:J1498"/>
    <mergeCell ref="K1493:K1498"/>
    <mergeCell ref="L1493:L1498"/>
    <mergeCell ref="M1493:M1498"/>
    <mergeCell ref="H1497:H1498"/>
    <mergeCell ref="I1497:I1498"/>
    <mergeCell ref="A1488:A1492"/>
    <mergeCell ref="B1488:B1492"/>
    <mergeCell ref="C1488:C1492"/>
    <mergeCell ref="D1488:D1492"/>
    <mergeCell ref="J1488:J1492"/>
    <mergeCell ref="K1509:K1513"/>
    <mergeCell ref="L1509:L1513"/>
    <mergeCell ref="M1509:M1513"/>
    <mergeCell ref="A1514:A1518"/>
    <mergeCell ref="B1514:B1518"/>
    <mergeCell ref="C1514:C1518"/>
    <mergeCell ref="D1514:D1518"/>
    <mergeCell ref="J1514:J1518"/>
    <mergeCell ref="K1514:K1518"/>
    <mergeCell ref="L1514:L1518"/>
    <mergeCell ref="M1514:M1518"/>
    <mergeCell ref="A1509:A1513"/>
    <mergeCell ref="B1509:B1513"/>
    <mergeCell ref="C1509:C1513"/>
    <mergeCell ref="D1509:D1513"/>
    <mergeCell ref="J1509:J1513"/>
    <mergeCell ref="K1499:K1503"/>
    <mergeCell ref="L1499:L1503"/>
    <mergeCell ref="M1499:M1503"/>
    <mergeCell ref="A1504:A1508"/>
    <mergeCell ref="B1504:B1508"/>
    <mergeCell ref="C1504:C1508"/>
    <mergeCell ref="D1504:D1508"/>
    <mergeCell ref="J1504:J1508"/>
    <mergeCell ref="K1504:K1508"/>
    <mergeCell ref="L1504:L1508"/>
    <mergeCell ref="M1504:M1508"/>
    <mergeCell ref="A1499:A1503"/>
    <mergeCell ref="B1499:B1503"/>
    <mergeCell ref="C1499:C1503"/>
    <mergeCell ref="D1499:D1503"/>
    <mergeCell ref="J1499:J1503"/>
    <mergeCell ref="K1529:K1533"/>
    <mergeCell ref="L1529:L1533"/>
    <mergeCell ref="M1529:M1533"/>
    <mergeCell ref="A1534:A1538"/>
    <mergeCell ref="B1534:B1538"/>
    <mergeCell ref="C1534:C1538"/>
    <mergeCell ref="D1534:D1538"/>
    <mergeCell ref="J1534:J1538"/>
    <mergeCell ref="K1534:K1538"/>
    <mergeCell ref="L1534:L1538"/>
    <mergeCell ref="M1534:M1538"/>
    <mergeCell ref="A1529:A1533"/>
    <mergeCell ref="B1529:B1533"/>
    <mergeCell ref="C1529:C1533"/>
    <mergeCell ref="D1529:D1533"/>
    <mergeCell ref="J1529:J1533"/>
    <mergeCell ref="K1519:K1523"/>
    <mergeCell ref="L1519:L1523"/>
    <mergeCell ref="M1519:M1523"/>
    <mergeCell ref="A1524:A1528"/>
    <mergeCell ref="B1524:B1528"/>
    <mergeCell ref="C1524:C1528"/>
    <mergeCell ref="D1524:D1528"/>
    <mergeCell ref="J1524:J1528"/>
    <mergeCell ref="K1524:K1528"/>
    <mergeCell ref="L1524:L1528"/>
    <mergeCell ref="M1524:M1528"/>
    <mergeCell ref="A1519:A1523"/>
    <mergeCell ref="B1519:B1523"/>
    <mergeCell ref="C1519:C1523"/>
    <mergeCell ref="D1519:D1523"/>
    <mergeCell ref="J1519:J1523"/>
    <mergeCell ref="K1549:K1553"/>
    <mergeCell ref="L1549:L1553"/>
    <mergeCell ref="M1549:M1553"/>
    <mergeCell ref="A1554:A1558"/>
    <mergeCell ref="B1554:B1558"/>
    <mergeCell ref="C1554:C1558"/>
    <mergeCell ref="D1554:D1558"/>
    <mergeCell ref="J1554:J1558"/>
    <mergeCell ref="K1554:K1558"/>
    <mergeCell ref="L1554:L1558"/>
    <mergeCell ref="M1554:M1558"/>
    <mergeCell ref="A1549:A1553"/>
    <mergeCell ref="B1549:B1553"/>
    <mergeCell ref="C1549:C1553"/>
    <mergeCell ref="D1549:D1553"/>
    <mergeCell ref="J1549:J1553"/>
    <mergeCell ref="K1539:K1543"/>
    <mergeCell ref="L1539:L1543"/>
    <mergeCell ref="M1539:M1543"/>
    <mergeCell ref="A1544:A1548"/>
    <mergeCell ref="B1544:B1548"/>
    <mergeCell ref="C1544:C1548"/>
    <mergeCell ref="D1544:D1548"/>
    <mergeCell ref="J1544:J1548"/>
    <mergeCell ref="K1544:K1548"/>
    <mergeCell ref="L1544:L1548"/>
    <mergeCell ref="M1544:M1548"/>
    <mergeCell ref="A1539:A1543"/>
    <mergeCell ref="B1539:B1543"/>
    <mergeCell ref="C1539:C1543"/>
    <mergeCell ref="D1539:D1543"/>
    <mergeCell ref="J1539:J1543"/>
    <mergeCell ref="K1569:K1573"/>
    <mergeCell ref="L1569:L1573"/>
    <mergeCell ref="M1569:M1573"/>
    <mergeCell ref="A1574:A1578"/>
    <mergeCell ref="B1574:B1578"/>
    <mergeCell ref="C1574:C1578"/>
    <mergeCell ref="D1574:D1578"/>
    <mergeCell ref="J1574:J1578"/>
    <mergeCell ref="K1574:K1578"/>
    <mergeCell ref="L1574:L1578"/>
    <mergeCell ref="M1574:M1578"/>
    <mergeCell ref="A1569:A1573"/>
    <mergeCell ref="B1569:B1573"/>
    <mergeCell ref="C1569:C1573"/>
    <mergeCell ref="D1569:D1573"/>
    <mergeCell ref="J1569:J1573"/>
    <mergeCell ref="K1559:K1563"/>
    <mergeCell ref="L1559:L1563"/>
    <mergeCell ref="M1559:M1563"/>
    <mergeCell ref="A1564:A1568"/>
    <mergeCell ref="B1564:B1568"/>
    <mergeCell ref="C1564:C1568"/>
    <mergeCell ref="D1564:D1568"/>
    <mergeCell ref="J1564:J1568"/>
    <mergeCell ref="K1564:K1568"/>
    <mergeCell ref="L1564:L1568"/>
    <mergeCell ref="M1564:M1568"/>
    <mergeCell ref="A1559:A1563"/>
    <mergeCell ref="B1559:B1563"/>
    <mergeCell ref="C1559:C1563"/>
    <mergeCell ref="D1559:D1563"/>
    <mergeCell ref="J1559:J1563"/>
    <mergeCell ref="K1589:K1593"/>
    <mergeCell ref="L1589:L1593"/>
    <mergeCell ref="M1589:M1593"/>
    <mergeCell ref="A1594:A1598"/>
    <mergeCell ref="B1594:B1598"/>
    <mergeCell ref="C1594:C1598"/>
    <mergeCell ref="D1594:D1598"/>
    <mergeCell ref="J1594:J1598"/>
    <mergeCell ref="K1594:K1598"/>
    <mergeCell ref="L1594:L1598"/>
    <mergeCell ref="M1594:M1598"/>
    <mergeCell ref="A1589:A1593"/>
    <mergeCell ref="B1589:B1593"/>
    <mergeCell ref="C1589:C1593"/>
    <mergeCell ref="D1589:D1593"/>
    <mergeCell ref="J1589:J1593"/>
    <mergeCell ref="K1579:K1583"/>
    <mergeCell ref="L1579:L1583"/>
    <mergeCell ref="M1579:M1583"/>
    <mergeCell ref="A1584:A1588"/>
    <mergeCell ref="B1584:B1588"/>
    <mergeCell ref="C1584:C1588"/>
    <mergeCell ref="D1584:D1588"/>
    <mergeCell ref="J1584:J1588"/>
    <mergeCell ref="K1584:K1588"/>
    <mergeCell ref="L1584:L1588"/>
    <mergeCell ref="M1584:M1588"/>
    <mergeCell ref="A1579:A1583"/>
    <mergeCell ref="B1579:B1583"/>
    <mergeCell ref="C1579:C1583"/>
    <mergeCell ref="D1579:D1583"/>
    <mergeCell ref="J1579:J1583"/>
    <mergeCell ref="K1609:K1613"/>
    <mergeCell ref="L1609:L1613"/>
    <mergeCell ref="M1609:M1613"/>
    <mergeCell ref="A1614:A1618"/>
    <mergeCell ref="B1614:B1618"/>
    <mergeCell ref="C1614:C1618"/>
    <mergeCell ref="D1614:D1618"/>
    <mergeCell ref="J1614:J1618"/>
    <mergeCell ref="K1614:K1618"/>
    <mergeCell ref="L1614:L1618"/>
    <mergeCell ref="M1614:M1618"/>
    <mergeCell ref="A1609:A1613"/>
    <mergeCell ref="B1609:B1613"/>
    <mergeCell ref="C1609:C1613"/>
    <mergeCell ref="D1609:D1613"/>
    <mergeCell ref="J1609:J1613"/>
    <mergeCell ref="K1599:K1603"/>
    <mergeCell ref="L1599:L1603"/>
    <mergeCell ref="M1599:M1603"/>
    <mergeCell ref="A1604:A1608"/>
    <mergeCell ref="B1604:B1608"/>
    <mergeCell ref="C1604:C1608"/>
    <mergeCell ref="D1604:D1608"/>
    <mergeCell ref="J1604:J1608"/>
    <mergeCell ref="K1604:K1608"/>
    <mergeCell ref="L1604:L1608"/>
    <mergeCell ref="M1604:M1608"/>
    <mergeCell ref="A1599:A1603"/>
    <mergeCell ref="B1599:B1603"/>
    <mergeCell ref="C1599:C1603"/>
    <mergeCell ref="D1599:D1603"/>
    <mergeCell ref="J1599:J1603"/>
    <mergeCell ref="K1629:K1633"/>
    <mergeCell ref="L1629:L1633"/>
    <mergeCell ref="M1629:M1633"/>
    <mergeCell ref="A1634:A1638"/>
    <mergeCell ref="B1634:B1638"/>
    <mergeCell ref="C1634:C1638"/>
    <mergeCell ref="D1634:D1638"/>
    <mergeCell ref="J1634:J1638"/>
    <mergeCell ref="K1634:K1638"/>
    <mergeCell ref="L1634:L1638"/>
    <mergeCell ref="M1634:M1638"/>
    <mergeCell ref="A1629:A1633"/>
    <mergeCell ref="B1629:B1633"/>
    <mergeCell ref="C1629:C1633"/>
    <mergeCell ref="D1629:D1633"/>
    <mergeCell ref="J1629:J1633"/>
    <mergeCell ref="K1619:K1623"/>
    <mergeCell ref="L1619:L1623"/>
    <mergeCell ref="M1619:M1623"/>
    <mergeCell ref="A1624:A1628"/>
    <mergeCell ref="B1624:B1628"/>
    <mergeCell ref="C1624:C1628"/>
    <mergeCell ref="D1624:D1628"/>
    <mergeCell ref="J1624:J1628"/>
    <mergeCell ref="K1624:K1628"/>
    <mergeCell ref="L1624:L1628"/>
    <mergeCell ref="M1624:M1628"/>
    <mergeCell ref="A1619:A1623"/>
    <mergeCell ref="B1619:B1623"/>
    <mergeCell ref="C1619:C1623"/>
    <mergeCell ref="D1619:D1623"/>
    <mergeCell ref="J1619:J1623"/>
    <mergeCell ref="K1649:K1653"/>
    <mergeCell ref="L1649:L1653"/>
    <mergeCell ref="M1649:M1653"/>
    <mergeCell ref="A1654:A1658"/>
    <mergeCell ref="B1654:B1658"/>
    <mergeCell ref="C1654:C1658"/>
    <mergeCell ref="D1654:D1658"/>
    <mergeCell ref="J1654:J1658"/>
    <mergeCell ref="K1654:K1658"/>
    <mergeCell ref="L1654:L1658"/>
    <mergeCell ref="M1654:M1658"/>
    <mergeCell ref="A1649:A1653"/>
    <mergeCell ref="B1649:B1653"/>
    <mergeCell ref="C1649:C1653"/>
    <mergeCell ref="D1649:D1653"/>
    <mergeCell ref="J1649:J1653"/>
    <mergeCell ref="K1639:K1643"/>
    <mergeCell ref="L1639:L1643"/>
    <mergeCell ref="M1639:M1643"/>
    <mergeCell ref="A1644:A1648"/>
    <mergeCell ref="B1644:B1648"/>
    <mergeCell ref="C1644:C1648"/>
    <mergeCell ref="D1644:D1648"/>
    <mergeCell ref="J1644:J1648"/>
    <mergeCell ref="K1644:K1648"/>
    <mergeCell ref="L1644:L1648"/>
    <mergeCell ref="M1644:M1648"/>
    <mergeCell ref="A1639:A1643"/>
    <mergeCell ref="B1639:B1643"/>
    <mergeCell ref="C1639:C1643"/>
    <mergeCell ref="D1639:D1643"/>
    <mergeCell ref="J1639:J1643"/>
    <mergeCell ref="K1684:K1688"/>
    <mergeCell ref="L1684:L1688"/>
    <mergeCell ref="M1684:M1688"/>
    <mergeCell ref="A1680:A1683"/>
    <mergeCell ref="B1680:B1683"/>
    <mergeCell ref="C1680:C1683"/>
    <mergeCell ref="D1680:D1683"/>
    <mergeCell ref="J1680:J1683"/>
    <mergeCell ref="A1672:A1675"/>
    <mergeCell ref="B1672:B1675"/>
    <mergeCell ref="C1672:C1675"/>
    <mergeCell ref="D1672:D1675"/>
    <mergeCell ref="J1672:J1675"/>
    <mergeCell ref="K1659:K1663"/>
    <mergeCell ref="L1659:L1663"/>
    <mergeCell ref="M1659:M1663"/>
    <mergeCell ref="A1659:A1663"/>
    <mergeCell ref="B1659:B1663"/>
    <mergeCell ref="C1659:C1663"/>
    <mergeCell ref="D1659:D1663"/>
    <mergeCell ref="J1659:J1663"/>
    <mergeCell ref="K1672:K1675"/>
    <mergeCell ref="L1672:L1675"/>
    <mergeCell ref="M1672:M1675"/>
    <mergeCell ref="A1676:A1679"/>
    <mergeCell ref="B1676:B1679"/>
    <mergeCell ref="C1676:C1679"/>
    <mergeCell ref="D1676:D1679"/>
    <mergeCell ref="J1676:J1679"/>
    <mergeCell ref="K1676:K1679"/>
    <mergeCell ref="L1676:L1679"/>
    <mergeCell ref="M1676:M1679"/>
    <mergeCell ref="K1664:K1667"/>
    <mergeCell ref="L1664:L1667"/>
    <mergeCell ref="M1664:M1667"/>
    <mergeCell ref="A1668:A1671"/>
    <mergeCell ref="B1668:B1671"/>
    <mergeCell ref="C1668:C1671"/>
    <mergeCell ref="D1668:D1671"/>
    <mergeCell ref="J1668:J1671"/>
    <mergeCell ref="K1668:K1671"/>
    <mergeCell ref="L1668:L1671"/>
    <mergeCell ref="M1668:M1671"/>
    <mergeCell ref="A1664:A1667"/>
    <mergeCell ref="B1664:B1667"/>
    <mergeCell ref="C1664:C1667"/>
    <mergeCell ref="D1664:D1667"/>
    <mergeCell ref="J1664:J1667"/>
    <mergeCell ref="K1694:K1698"/>
    <mergeCell ref="L1694:L1698"/>
    <mergeCell ref="M1694:M1698"/>
    <mergeCell ref="A1699:A1703"/>
    <mergeCell ref="B1699:B1703"/>
    <mergeCell ref="C1699:C1703"/>
    <mergeCell ref="D1699:D1703"/>
    <mergeCell ref="J1699:J1703"/>
    <mergeCell ref="K1699:K1703"/>
    <mergeCell ref="L1699:L1703"/>
    <mergeCell ref="M1699:M1703"/>
    <mergeCell ref="A1694:A1698"/>
    <mergeCell ref="B1694:B1698"/>
    <mergeCell ref="C1694:C1698"/>
    <mergeCell ref="D1694:D1698"/>
    <mergeCell ref="J1694:J1698"/>
    <mergeCell ref="K1680:K1683"/>
    <mergeCell ref="L1680:L1683"/>
    <mergeCell ref="M1680:M1683"/>
    <mergeCell ref="A1689:A1693"/>
    <mergeCell ref="B1689:B1693"/>
    <mergeCell ref="C1689:C1693"/>
    <mergeCell ref="D1689:D1693"/>
    <mergeCell ref="J1689:J1693"/>
    <mergeCell ref="K1689:K1693"/>
    <mergeCell ref="L1689:L1693"/>
    <mergeCell ref="M1689:M1693"/>
    <mergeCell ref="A1684:A1688"/>
    <mergeCell ref="B1684:B1688"/>
    <mergeCell ref="C1684:C1688"/>
    <mergeCell ref="D1684:D1688"/>
    <mergeCell ref="J1684:J1688"/>
    <mergeCell ref="K1714:K1718"/>
    <mergeCell ref="L1714:L1718"/>
    <mergeCell ref="M1714:M1718"/>
    <mergeCell ref="A1719:A1723"/>
    <mergeCell ref="B1719:B1723"/>
    <mergeCell ref="C1719:C1723"/>
    <mergeCell ref="D1719:D1723"/>
    <mergeCell ref="J1719:J1723"/>
    <mergeCell ref="K1719:K1723"/>
    <mergeCell ref="L1719:L1723"/>
    <mergeCell ref="M1719:M1723"/>
    <mergeCell ref="A1714:A1718"/>
    <mergeCell ref="B1714:B1718"/>
    <mergeCell ref="C1714:C1718"/>
    <mergeCell ref="D1714:D1718"/>
    <mergeCell ref="J1714:J1718"/>
    <mergeCell ref="K1704:K1708"/>
    <mergeCell ref="L1704:L1708"/>
    <mergeCell ref="M1704:M1708"/>
    <mergeCell ref="A1709:A1713"/>
    <mergeCell ref="B1709:B1713"/>
    <mergeCell ref="C1709:C1713"/>
    <mergeCell ref="D1709:D1713"/>
    <mergeCell ref="J1709:J1713"/>
    <mergeCell ref="K1709:K1713"/>
    <mergeCell ref="L1709:L1713"/>
    <mergeCell ref="M1709:M1713"/>
    <mergeCell ref="A1704:A1708"/>
    <mergeCell ref="B1704:B1708"/>
    <mergeCell ref="C1704:C1708"/>
    <mergeCell ref="D1704:D1708"/>
    <mergeCell ref="J1704:J1708"/>
    <mergeCell ref="K1734:K1738"/>
    <mergeCell ref="L1734:L1738"/>
    <mergeCell ref="M1734:M1738"/>
    <mergeCell ref="A1739:A1743"/>
    <mergeCell ref="B1739:B1743"/>
    <mergeCell ref="C1739:C1743"/>
    <mergeCell ref="D1739:D1743"/>
    <mergeCell ref="J1739:J1743"/>
    <mergeCell ref="K1739:K1743"/>
    <mergeCell ref="L1739:L1743"/>
    <mergeCell ref="M1739:M1743"/>
    <mergeCell ref="A1734:A1738"/>
    <mergeCell ref="B1734:B1738"/>
    <mergeCell ref="C1734:C1738"/>
    <mergeCell ref="D1734:D1738"/>
    <mergeCell ref="J1734:J1738"/>
    <mergeCell ref="K1724:K1728"/>
    <mergeCell ref="L1724:L1728"/>
    <mergeCell ref="M1724:M1728"/>
    <mergeCell ref="A1729:A1733"/>
    <mergeCell ref="B1729:B1733"/>
    <mergeCell ref="C1729:C1733"/>
    <mergeCell ref="D1729:D1733"/>
    <mergeCell ref="J1729:J1733"/>
    <mergeCell ref="K1729:K1733"/>
    <mergeCell ref="L1729:L1733"/>
    <mergeCell ref="M1729:M1733"/>
    <mergeCell ref="A1724:A1728"/>
    <mergeCell ref="B1724:B1728"/>
    <mergeCell ref="C1724:C1728"/>
    <mergeCell ref="D1724:D1728"/>
    <mergeCell ref="J1724:J1728"/>
    <mergeCell ref="K1754:K1758"/>
    <mergeCell ref="L1754:L1758"/>
    <mergeCell ref="M1754:M1758"/>
    <mergeCell ref="A1754:A1758"/>
    <mergeCell ref="B1754:B1758"/>
    <mergeCell ref="C1754:C1758"/>
    <mergeCell ref="D1754:D1758"/>
    <mergeCell ref="J1754:J1758"/>
    <mergeCell ref="K1744:K1748"/>
    <mergeCell ref="L1744:L1748"/>
    <mergeCell ref="M1744:M1748"/>
    <mergeCell ref="A1749:A1753"/>
    <mergeCell ref="B1749:B1753"/>
    <mergeCell ref="C1749:C1753"/>
    <mergeCell ref="D1749:D1753"/>
    <mergeCell ref="J1749:J1753"/>
    <mergeCell ref="K1749:K1753"/>
    <mergeCell ref="L1749:L1753"/>
    <mergeCell ref="M1749:M1753"/>
    <mergeCell ref="A1744:A1748"/>
    <mergeCell ref="B1744:B1748"/>
    <mergeCell ref="C1744:C1748"/>
    <mergeCell ref="D1744:D1748"/>
    <mergeCell ref="J1744:J1748"/>
  </mergeCells>
  <phoneticPr fontId="5" type="noConversion"/>
  <conditionalFormatting sqref="D43:D102">
    <cfRule type="duplicateValues" dxfId="45" priority="42"/>
  </conditionalFormatting>
  <conditionalFormatting sqref="D103:D122">
    <cfRule type="duplicateValues" dxfId="44" priority="41"/>
  </conditionalFormatting>
  <conditionalFormatting sqref="G123:G448">
    <cfRule type="containsText" dxfId="43" priority="1" operator="containsText" text="；">
      <formula>NOT(ISERROR(SEARCH("；",G123)))</formula>
    </cfRule>
  </conditionalFormatting>
  <conditionalFormatting sqref="E126">
    <cfRule type="containsText" dxfId="42" priority="39" operator="containsText" text="髋臼螺钉">
      <formula>NOT(ISERROR(SEARCH("髋臼螺钉",E126)))</formula>
    </cfRule>
  </conditionalFormatting>
  <conditionalFormatting sqref="E131">
    <cfRule type="containsText" dxfId="41" priority="38" operator="containsText" text="髋臼螺钉">
      <formula>NOT(ISERROR(SEARCH("髋臼螺钉",E131)))</formula>
    </cfRule>
  </conditionalFormatting>
  <conditionalFormatting sqref="E136">
    <cfRule type="containsText" dxfId="40" priority="37" operator="containsText" text="髋臼螺钉">
      <formula>NOT(ISERROR(SEARCH("髋臼螺钉",E136)))</formula>
    </cfRule>
  </conditionalFormatting>
  <conditionalFormatting sqref="E141">
    <cfRule type="containsText" dxfId="39" priority="36" operator="containsText" text="髋臼螺钉">
      <formula>NOT(ISERROR(SEARCH("髋臼螺钉",E141)))</formula>
    </cfRule>
  </conditionalFormatting>
  <conditionalFormatting sqref="E146">
    <cfRule type="containsText" dxfId="38" priority="35" operator="containsText" text="髋臼螺钉">
      <formula>NOT(ISERROR(SEARCH("髋臼螺钉",E146)))</formula>
    </cfRule>
  </conditionalFormatting>
  <conditionalFormatting sqref="E151">
    <cfRule type="containsText" dxfId="37" priority="34" operator="containsText" text="髋臼螺钉">
      <formula>NOT(ISERROR(SEARCH("髋臼螺钉",E151)))</formula>
    </cfRule>
  </conditionalFormatting>
  <conditionalFormatting sqref="E156">
    <cfRule type="containsText" dxfId="36" priority="33" operator="containsText" text="髋臼螺钉">
      <formula>NOT(ISERROR(SEARCH("髋臼螺钉",E156)))</formula>
    </cfRule>
  </conditionalFormatting>
  <conditionalFormatting sqref="E161">
    <cfRule type="containsText" dxfId="35" priority="32" operator="containsText" text="髋臼螺钉">
      <formula>NOT(ISERROR(SEARCH("髋臼螺钉",E161)))</formula>
    </cfRule>
  </conditionalFormatting>
  <conditionalFormatting sqref="E166">
    <cfRule type="containsText" dxfId="34" priority="30" operator="containsText" text="髋臼螺钉">
      <formula>NOT(ISERROR(SEARCH("髋臼螺钉",E166)))</formula>
    </cfRule>
  </conditionalFormatting>
  <conditionalFormatting sqref="E171">
    <cfRule type="containsText" dxfId="33" priority="31" operator="containsText" text="髋臼螺钉">
      <formula>NOT(ISERROR(SEARCH("髋臼螺钉",E171)))</formula>
    </cfRule>
  </conditionalFormatting>
  <conditionalFormatting sqref="E176">
    <cfRule type="containsText" dxfId="32" priority="29" operator="containsText" text="髋臼螺钉">
      <formula>NOT(ISERROR(SEARCH("髋臼螺钉",E176)))</formula>
    </cfRule>
  </conditionalFormatting>
  <conditionalFormatting sqref="E181">
    <cfRule type="containsText" dxfId="31" priority="28" operator="containsText" text="髋臼螺钉">
      <formula>NOT(ISERROR(SEARCH("髋臼螺钉",E181)))</formula>
    </cfRule>
  </conditionalFormatting>
  <conditionalFormatting sqref="E186">
    <cfRule type="containsText" dxfId="30" priority="27" operator="containsText" text="髋臼螺钉">
      <formula>NOT(ISERROR(SEARCH("髋臼螺钉",E186)))</formula>
    </cfRule>
  </conditionalFormatting>
  <conditionalFormatting sqref="E191">
    <cfRule type="containsText" dxfId="29" priority="26" operator="containsText" text="髋臼螺钉">
      <formula>NOT(ISERROR(SEARCH("髋臼螺钉",E191)))</formula>
    </cfRule>
  </conditionalFormatting>
  <conditionalFormatting sqref="E196">
    <cfRule type="containsText" dxfId="28" priority="25" operator="containsText" text="髋臼螺钉">
      <formula>NOT(ISERROR(SEARCH("髋臼螺钉",E196)))</formula>
    </cfRule>
  </conditionalFormatting>
  <conditionalFormatting sqref="E201">
    <cfRule type="containsText" dxfId="27" priority="24" operator="containsText" text="髋臼螺钉">
      <formula>NOT(ISERROR(SEARCH("髋臼螺钉",E201)))</formula>
    </cfRule>
  </conditionalFormatting>
  <conditionalFormatting sqref="E206">
    <cfRule type="containsText" dxfId="26" priority="23" operator="containsText" text="髋臼螺钉">
      <formula>NOT(ISERROR(SEARCH("髋臼螺钉",E206)))</formula>
    </cfRule>
  </conditionalFormatting>
  <conditionalFormatting sqref="E211">
    <cfRule type="containsText" dxfId="25" priority="22" operator="containsText" text="髋臼螺钉">
      <formula>NOT(ISERROR(SEARCH("髋臼螺钉",E211)))</formula>
    </cfRule>
  </conditionalFormatting>
  <conditionalFormatting sqref="E216">
    <cfRule type="containsText" dxfId="24" priority="21" operator="containsText" text="髋臼螺钉">
      <formula>NOT(ISERROR(SEARCH("髋臼螺钉",E216)))</formula>
    </cfRule>
  </conditionalFormatting>
  <conditionalFormatting sqref="E221">
    <cfRule type="containsText" dxfId="23" priority="20" operator="containsText" text="髋臼螺钉">
      <formula>NOT(ISERROR(SEARCH("髋臼螺钉",E221)))</formula>
    </cfRule>
  </conditionalFormatting>
  <conditionalFormatting sqref="E226">
    <cfRule type="containsText" dxfId="22" priority="19" operator="containsText" text="髋臼螺钉">
      <formula>NOT(ISERROR(SEARCH("髋臼螺钉",E226)))</formula>
    </cfRule>
  </conditionalFormatting>
  <conditionalFormatting sqref="E231">
    <cfRule type="containsText" dxfId="21" priority="18" operator="containsText" text="髋臼螺钉">
      <formula>NOT(ISERROR(SEARCH("髋臼螺钉",E231)))</formula>
    </cfRule>
  </conditionalFormatting>
  <conditionalFormatting sqref="E236">
    <cfRule type="containsText" dxfId="20" priority="17" operator="containsText" text="髋臼螺钉">
      <formula>NOT(ISERROR(SEARCH("髋臼螺钉",E236)))</formula>
    </cfRule>
  </conditionalFormatting>
  <conditionalFormatting sqref="E241">
    <cfRule type="containsText" dxfId="19" priority="16" operator="containsText" text="髋臼螺钉">
      <formula>NOT(ISERROR(SEARCH("髋臼螺钉",E241)))</formula>
    </cfRule>
  </conditionalFormatting>
  <conditionalFormatting sqref="E246">
    <cfRule type="containsText" dxfId="18" priority="15" operator="containsText" text="髋臼螺钉">
      <formula>NOT(ISERROR(SEARCH("髋臼螺钉",E246)))</formula>
    </cfRule>
  </conditionalFormatting>
  <conditionalFormatting sqref="E251">
    <cfRule type="containsText" dxfId="17" priority="14" operator="containsText" text="髋臼螺钉">
      <formula>NOT(ISERROR(SEARCH("髋臼螺钉",E251)))</formula>
    </cfRule>
  </conditionalFormatting>
  <conditionalFormatting sqref="E256">
    <cfRule type="containsText" dxfId="16" priority="13" operator="containsText" text="髋臼螺钉">
      <formula>NOT(ISERROR(SEARCH("髋臼螺钉",E256)))</formula>
    </cfRule>
  </conditionalFormatting>
  <conditionalFormatting sqref="E261">
    <cfRule type="containsText" dxfId="15" priority="12" operator="containsText" text="髋臼螺钉">
      <formula>NOT(ISERROR(SEARCH("髋臼螺钉",E261)))</formula>
    </cfRule>
  </conditionalFormatting>
  <conditionalFormatting sqref="E266">
    <cfRule type="containsText" dxfId="14" priority="11" operator="containsText" text="髋臼螺钉">
      <formula>NOT(ISERROR(SEARCH("髋臼螺钉",E266)))</formula>
    </cfRule>
  </conditionalFormatting>
  <conditionalFormatting sqref="E271">
    <cfRule type="containsText" dxfId="13" priority="10" operator="containsText" text="髋臼螺钉">
      <formula>NOT(ISERROR(SEARCH("髋臼螺钉",E271)))</formula>
    </cfRule>
  </conditionalFormatting>
  <conditionalFormatting sqref="E355">
    <cfRule type="containsText" dxfId="12" priority="9" operator="containsText" text="髋臼螺钉">
      <formula>NOT(ISERROR(SEARCH("髋臼螺钉",E355)))</formula>
    </cfRule>
  </conditionalFormatting>
  <conditionalFormatting sqref="E360">
    <cfRule type="containsText" dxfId="11" priority="8" operator="containsText" text="髋臼螺钉">
      <formula>NOT(ISERROR(SEARCH("髋臼螺钉",E360)))</formula>
    </cfRule>
  </conditionalFormatting>
  <conditionalFormatting sqref="E366">
    <cfRule type="containsText" dxfId="10" priority="7" operator="containsText" text="髋臼螺钉">
      <formula>NOT(ISERROR(SEARCH("髋臼螺钉",E366)))</formula>
    </cfRule>
  </conditionalFormatting>
  <conditionalFormatting sqref="E375">
    <cfRule type="containsText" dxfId="9" priority="6" operator="containsText" text="髋臼螺钉">
      <formula>NOT(ISERROR(SEARCH("髋臼螺钉",E375)))</formula>
    </cfRule>
  </conditionalFormatting>
  <conditionalFormatting sqref="E391">
    <cfRule type="containsText" dxfId="8" priority="5" operator="containsText" text="髋臼螺钉">
      <formula>NOT(ISERROR(SEARCH("髋臼螺钉",E391)))</formula>
    </cfRule>
  </conditionalFormatting>
  <conditionalFormatting sqref="E396">
    <cfRule type="containsText" dxfId="7" priority="4" operator="containsText" text="髋臼螺钉">
      <formula>NOT(ISERROR(SEARCH("髋臼螺钉",E396)))</formula>
    </cfRule>
  </conditionalFormatting>
  <conditionalFormatting sqref="E409">
    <cfRule type="containsText" dxfId="6" priority="3" operator="containsText" text="髋臼螺钉">
      <formula>NOT(ISERROR(SEARCH("髋臼螺钉",E409)))</formula>
    </cfRule>
  </conditionalFormatting>
  <conditionalFormatting sqref="E414">
    <cfRule type="containsText" dxfId="5" priority="2" operator="containsText" text="髋臼螺钉">
      <formula>NOT(ISERROR(SEARCH("髋臼螺钉",E414)))</formula>
    </cfRule>
  </conditionalFormatting>
  <conditionalFormatting sqref="E177:E180 E212:E215 E197:E200 E192:E195 E207:E210 E202:E205 E187:E190 E182:E185 E410:E413 E356:E359 E361:E365 E367:E374 E376:E390 E392:E395 E415:E448 E232:E235 E237:E240 E242:E245 E247:E250 E272:E354 E267:E270 E262:E265 E257:E260 E252:E255 E397:E408 E227:E230 E217:E220 E222:E225 E172:E175 E167:E170 E162:E165 E157:E160 E152:E155 E147:E150 E142:E145 E137:E140 E132:E135 E127:E130 E123:E125">
    <cfRule type="containsText" dxfId="4" priority="40" operator="containsText" text="髋臼螺钉">
      <formula>NOT(ISERROR(SEARCH("髋臼螺钉",E123)))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="70" zoomScaleNormal="70" workbookViewId="0">
      <selection activeCell="D125" sqref="D125"/>
    </sheetView>
  </sheetViews>
  <sheetFormatPr defaultRowHeight="13.5"/>
  <cols>
    <col min="1" max="1" width="14.125" customWidth="1"/>
    <col min="2" max="2" width="18.5" customWidth="1"/>
    <col min="3" max="4" width="27.125" customWidth="1"/>
    <col min="5" max="5" width="30.375" customWidth="1"/>
    <col min="6" max="6" width="24.25" customWidth="1"/>
    <col min="7" max="7" width="18.125" customWidth="1"/>
    <col min="8" max="8" width="23" style="73" customWidth="1"/>
    <col min="9" max="9" width="17.125" customWidth="1"/>
    <col min="10" max="10" width="14" style="73" customWidth="1"/>
    <col min="11" max="11" width="13.25" customWidth="1"/>
    <col min="12" max="12" width="10.875" style="73" customWidth="1"/>
    <col min="13" max="13" width="13.375" customWidth="1"/>
  </cols>
  <sheetData>
    <row r="1" spans="1:13" ht="15.75">
      <c r="A1" s="18" t="s">
        <v>36</v>
      </c>
      <c r="B1" s="6"/>
      <c r="C1" s="6"/>
      <c r="D1" s="6"/>
      <c r="E1" s="1"/>
      <c r="F1" s="2"/>
      <c r="G1" s="1"/>
      <c r="H1" s="72"/>
      <c r="I1" s="3"/>
      <c r="J1" s="74"/>
      <c r="K1" s="4"/>
      <c r="L1" s="72"/>
      <c r="M1" s="1"/>
    </row>
    <row r="2" spans="1:13" ht="31.5">
      <c r="A2" s="5" t="s">
        <v>0</v>
      </c>
      <c r="B2" s="5" t="s">
        <v>1</v>
      </c>
      <c r="C2" s="5" t="s">
        <v>2</v>
      </c>
      <c r="D2" s="5" t="s">
        <v>5</v>
      </c>
      <c r="E2" s="5" t="s">
        <v>7</v>
      </c>
      <c r="F2" s="5" t="s">
        <v>6</v>
      </c>
      <c r="G2" s="7" t="s">
        <v>8</v>
      </c>
      <c r="H2" s="17" t="s">
        <v>39</v>
      </c>
      <c r="I2" s="16" t="s">
        <v>41</v>
      </c>
      <c r="J2" s="17" t="s">
        <v>40</v>
      </c>
      <c r="K2" s="16" t="s">
        <v>34</v>
      </c>
      <c r="L2" s="17" t="s">
        <v>49</v>
      </c>
      <c r="M2" s="16" t="s">
        <v>48</v>
      </c>
    </row>
    <row r="3" spans="1:13">
      <c r="A3" s="196">
        <v>1</v>
      </c>
      <c r="B3" s="196" t="s">
        <v>4</v>
      </c>
      <c r="C3" s="196" t="s">
        <v>52</v>
      </c>
      <c r="D3" s="172" t="s">
        <v>103</v>
      </c>
      <c r="E3" s="80" t="s">
        <v>104</v>
      </c>
      <c r="F3" s="80" t="s">
        <v>105</v>
      </c>
      <c r="G3" s="81">
        <v>54187</v>
      </c>
      <c r="H3" s="82">
        <v>3369</v>
      </c>
      <c r="I3" s="80">
        <v>800</v>
      </c>
      <c r="J3" s="190">
        <v>800</v>
      </c>
      <c r="K3" s="193">
        <v>0</v>
      </c>
      <c r="L3" s="190">
        <v>8640</v>
      </c>
      <c r="M3" s="193">
        <f>I3+I4+I5+I6+K3</f>
        <v>6785</v>
      </c>
    </row>
    <row r="4" spans="1:13">
      <c r="A4" s="196"/>
      <c r="B4" s="196"/>
      <c r="C4" s="196"/>
      <c r="D4" s="172"/>
      <c r="E4" s="80" t="s">
        <v>106</v>
      </c>
      <c r="F4" s="80" t="s">
        <v>105</v>
      </c>
      <c r="G4" s="81">
        <v>54291</v>
      </c>
      <c r="H4" s="82">
        <v>2900</v>
      </c>
      <c r="I4" s="80">
        <v>500</v>
      </c>
      <c r="J4" s="191"/>
      <c r="K4" s="194"/>
      <c r="L4" s="191"/>
      <c r="M4" s="194"/>
    </row>
    <row r="5" spans="1:13">
      <c r="A5" s="196"/>
      <c r="B5" s="196"/>
      <c r="C5" s="196"/>
      <c r="D5" s="172"/>
      <c r="E5" s="80" t="s">
        <v>107</v>
      </c>
      <c r="F5" s="80" t="s">
        <v>105</v>
      </c>
      <c r="G5" s="81">
        <v>54882</v>
      </c>
      <c r="H5" s="82">
        <v>3045</v>
      </c>
      <c r="I5" s="80">
        <v>2900</v>
      </c>
      <c r="J5" s="191"/>
      <c r="K5" s="194"/>
      <c r="L5" s="191"/>
      <c r="M5" s="194"/>
    </row>
    <row r="6" spans="1:13">
      <c r="A6" s="196"/>
      <c r="B6" s="196"/>
      <c r="C6" s="196"/>
      <c r="D6" s="172"/>
      <c r="E6" s="80" t="s">
        <v>108</v>
      </c>
      <c r="F6" s="80" t="s">
        <v>105</v>
      </c>
      <c r="G6" s="81">
        <v>54952</v>
      </c>
      <c r="H6" s="82">
        <v>2600</v>
      </c>
      <c r="I6" s="80">
        <v>2585</v>
      </c>
      <c r="J6" s="192"/>
      <c r="K6" s="195"/>
      <c r="L6" s="192"/>
      <c r="M6" s="195"/>
    </row>
    <row r="7" spans="1:13">
      <c r="A7" s="196">
        <v>2</v>
      </c>
      <c r="B7" s="197" t="s">
        <v>4</v>
      </c>
      <c r="C7" s="189" t="s">
        <v>124</v>
      </c>
      <c r="D7" s="189" t="s">
        <v>230</v>
      </c>
      <c r="E7" s="26" t="s">
        <v>231</v>
      </c>
      <c r="F7" s="26" t="s">
        <v>232</v>
      </c>
      <c r="G7" s="27">
        <v>55169</v>
      </c>
      <c r="H7" s="28">
        <v>2900</v>
      </c>
      <c r="I7" s="26">
        <v>2306</v>
      </c>
      <c r="J7" s="188">
        <v>800</v>
      </c>
      <c r="K7" s="189">
        <v>100</v>
      </c>
      <c r="L7" s="188">
        <v>8640</v>
      </c>
      <c r="M7" s="189">
        <f>I7+I8+I9+I10+K7</f>
        <v>8343</v>
      </c>
    </row>
    <row r="8" spans="1:13">
      <c r="A8" s="196"/>
      <c r="B8" s="197"/>
      <c r="C8" s="189"/>
      <c r="D8" s="189" t="s">
        <v>230</v>
      </c>
      <c r="E8" s="26" t="s">
        <v>233</v>
      </c>
      <c r="F8" s="26" t="s">
        <v>232</v>
      </c>
      <c r="G8" s="27">
        <v>55153</v>
      </c>
      <c r="H8" s="28">
        <v>3369</v>
      </c>
      <c r="I8" s="26">
        <v>2943</v>
      </c>
      <c r="J8" s="188">
        <v>800</v>
      </c>
      <c r="K8" s="189"/>
      <c r="L8" s="188">
        <v>8640</v>
      </c>
      <c r="M8" s="189"/>
    </row>
    <row r="9" spans="1:13">
      <c r="A9" s="196"/>
      <c r="B9" s="197"/>
      <c r="C9" s="189"/>
      <c r="D9" s="189" t="s">
        <v>230</v>
      </c>
      <c r="E9" s="26" t="s">
        <v>234</v>
      </c>
      <c r="F9" s="26" t="s">
        <v>232</v>
      </c>
      <c r="G9" s="27">
        <v>55161</v>
      </c>
      <c r="H9" s="28">
        <v>3045</v>
      </c>
      <c r="I9" s="26">
        <v>2708</v>
      </c>
      <c r="J9" s="188">
        <v>800</v>
      </c>
      <c r="K9" s="189"/>
      <c r="L9" s="188">
        <v>8640</v>
      </c>
      <c r="M9" s="189"/>
    </row>
    <row r="10" spans="1:13">
      <c r="A10" s="196"/>
      <c r="B10" s="197"/>
      <c r="C10" s="189"/>
      <c r="D10" s="189" t="s">
        <v>230</v>
      </c>
      <c r="E10" s="26" t="s">
        <v>28</v>
      </c>
      <c r="F10" s="26" t="s">
        <v>232</v>
      </c>
      <c r="G10" s="27">
        <v>253645</v>
      </c>
      <c r="H10" s="28">
        <v>2600</v>
      </c>
      <c r="I10" s="26">
        <v>286</v>
      </c>
      <c r="J10" s="188">
        <v>800</v>
      </c>
      <c r="K10" s="189"/>
      <c r="L10" s="188">
        <v>8640</v>
      </c>
      <c r="M10" s="189"/>
    </row>
    <row r="11" spans="1:13">
      <c r="A11" s="168">
        <v>3</v>
      </c>
      <c r="B11" s="168" t="s">
        <v>4</v>
      </c>
      <c r="C11" s="168" t="s">
        <v>268</v>
      </c>
      <c r="D11" s="169" t="s">
        <v>294</v>
      </c>
      <c r="E11" s="75" t="s">
        <v>295</v>
      </c>
      <c r="F11" s="76" t="s">
        <v>296</v>
      </c>
      <c r="G11" s="31">
        <v>73075</v>
      </c>
      <c r="H11" s="83">
        <v>3369</v>
      </c>
      <c r="I11" s="84">
        <v>700</v>
      </c>
      <c r="J11" s="162">
        <v>800</v>
      </c>
      <c r="K11" s="165">
        <v>100</v>
      </c>
      <c r="L11" s="162">
        <v>8640</v>
      </c>
      <c r="M11" s="165">
        <f>I11+I12+I13+I14+K11</f>
        <v>4600</v>
      </c>
    </row>
    <row r="12" spans="1:13">
      <c r="A12" s="168"/>
      <c r="B12" s="168"/>
      <c r="C12" s="168"/>
      <c r="D12" s="166"/>
      <c r="E12" s="75" t="s">
        <v>297</v>
      </c>
      <c r="F12" s="76" t="s">
        <v>296</v>
      </c>
      <c r="G12" s="30">
        <v>73624</v>
      </c>
      <c r="H12" s="85">
        <v>2900</v>
      </c>
      <c r="I12" s="86">
        <v>600</v>
      </c>
      <c r="J12" s="163"/>
      <c r="K12" s="166"/>
      <c r="L12" s="163"/>
      <c r="M12" s="166"/>
    </row>
    <row r="13" spans="1:13">
      <c r="A13" s="168"/>
      <c r="B13" s="168"/>
      <c r="C13" s="168"/>
      <c r="D13" s="166"/>
      <c r="E13" s="75" t="s">
        <v>298</v>
      </c>
      <c r="F13" s="76" t="s">
        <v>296</v>
      </c>
      <c r="G13" s="31">
        <v>73477</v>
      </c>
      <c r="H13" s="83">
        <v>3045</v>
      </c>
      <c r="I13" s="84">
        <v>600</v>
      </c>
      <c r="J13" s="163"/>
      <c r="K13" s="166"/>
      <c r="L13" s="163"/>
      <c r="M13" s="166"/>
    </row>
    <row r="14" spans="1:13">
      <c r="A14" s="168"/>
      <c r="B14" s="168"/>
      <c r="C14" s="168"/>
      <c r="D14" s="167"/>
      <c r="E14" s="75" t="s">
        <v>108</v>
      </c>
      <c r="F14" s="76" t="s">
        <v>296</v>
      </c>
      <c r="G14" s="31">
        <v>73691</v>
      </c>
      <c r="H14" s="83">
        <v>2600</v>
      </c>
      <c r="I14" s="84">
        <v>2600</v>
      </c>
      <c r="J14" s="164"/>
      <c r="K14" s="167"/>
      <c r="L14" s="164"/>
      <c r="M14" s="167"/>
    </row>
    <row r="15" spans="1:13">
      <c r="A15" s="168">
        <v>4</v>
      </c>
      <c r="B15" s="168" t="s">
        <v>4</v>
      </c>
      <c r="C15" s="168" t="s">
        <v>268</v>
      </c>
      <c r="D15" s="169" t="s">
        <v>299</v>
      </c>
      <c r="E15" s="75" t="s">
        <v>300</v>
      </c>
      <c r="F15" s="76" t="s">
        <v>296</v>
      </c>
      <c r="G15" s="31">
        <v>73108</v>
      </c>
      <c r="H15" s="83">
        <v>3369</v>
      </c>
      <c r="I15" s="84">
        <v>700</v>
      </c>
      <c r="J15" s="162">
        <v>800</v>
      </c>
      <c r="K15" s="165">
        <v>100</v>
      </c>
      <c r="L15" s="162">
        <v>8640</v>
      </c>
      <c r="M15" s="165">
        <f>I15+I16+I17+I18+K15</f>
        <v>4600</v>
      </c>
    </row>
    <row r="16" spans="1:13">
      <c r="A16" s="168"/>
      <c r="B16" s="168"/>
      <c r="C16" s="168"/>
      <c r="D16" s="166"/>
      <c r="E16" s="75" t="s">
        <v>301</v>
      </c>
      <c r="F16" s="76" t="s">
        <v>296</v>
      </c>
      <c r="G16" s="30">
        <v>73573</v>
      </c>
      <c r="H16" s="85">
        <v>2900</v>
      </c>
      <c r="I16" s="86">
        <v>600</v>
      </c>
      <c r="J16" s="163"/>
      <c r="K16" s="166"/>
      <c r="L16" s="163"/>
      <c r="M16" s="166"/>
    </row>
    <row r="17" spans="1:13">
      <c r="A17" s="168"/>
      <c r="B17" s="168"/>
      <c r="C17" s="168"/>
      <c r="D17" s="166"/>
      <c r="E17" s="75" t="s">
        <v>302</v>
      </c>
      <c r="F17" s="76" t="s">
        <v>296</v>
      </c>
      <c r="G17" s="31">
        <v>73458</v>
      </c>
      <c r="H17" s="83">
        <v>3045</v>
      </c>
      <c r="I17" s="84">
        <v>600</v>
      </c>
      <c r="J17" s="163"/>
      <c r="K17" s="166"/>
      <c r="L17" s="163"/>
      <c r="M17" s="166"/>
    </row>
    <row r="18" spans="1:13">
      <c r="A18" s="168"/>
      <c r="B18" s="168"/>
      <c r="C18" s="168"/>
      <c r="D18" s="167"/>
      <c r="E18" s="75" t="s">
        <v>108</v>
      </c>
      <c r="F18" s="76" t="s">
        <v>296</v>
      </c>
      <c r="G18" s="31">
        <v>73691</v>
      </c>
      <c r="H18" s="83">
        <v>2600</v>
      </c>
      <c r="I18" s="84">
        <v>2600</v>
      </c>
      <c r="J18" s="164"/>
      <c r="K18" s="167"/>
      <c r="L18" s="164"/>
      <c r="M18" s="167"/>
    </row>
    <row r="19" spans="1:13">
      <c r="A19" s="168">
        <v>5</v>
      </c>
      <c r="B19" s="168" t="s">
        <v>4</v>
      </c>
      <c r="C19" s="168" t="s">
        <v>268</v>
      </c>
      <c r="D19" s="169" t="s">
        <v>303</v>
      </c>
      <c r="E19" s="75" t="s">
        <v>300</v>
      </c>
      <c r="F19" s="76" t="s">
        <v>296</v>
      </c>
      <c r="G19" s="31">
        <v>73108</v>
      </c>
      <c r="H19" s="83">
        <v>3369</v>
      </c>
      <c r="I19" s="84">
        <v>700</v>
      </c>
      <c r="J19" s="162">
        <v>800</v>
      </c>
      <c r="K19" s="165">
        <v>100</v>
      </c>
      <c r="L19" s="162">
        <v>8640</v>
      </c>
      <c r="M19" s="165">
        <f>I19+I20+I21+I22+K19</f>
        <v>4600</v>
      </c>
    </row>
    <row r="20" spans="1:13">
      <c r="A20" s="168"/>
      <c r="B20" s="168"/>
      <c r="C20" s="168"/>
      <c r="D20" s="166"/>
      <c r="E20" s="75" t="s">
        <v>304</v>
      </c>
      <c r="F20" s="76" t="s">
        <v>296</v>
      </c>
      <c r="G20" s="30">
        <v>73673</v>
      </c>
      <c r="H20" s="85">
        <v>2900</v>
      </c>
      <c r="I20" s="86">
        <v>600</v>
      </c>
      <c r="J20" s="163"/>
      <c r="K20" s="166"/>
      <c r="L20" s="163"/>
      <c r="M20" s="166"/>
    </row>
    <row r="21" spans="1:13">
      <c r="A21" s="168"/>
      <c r="B21" s="168"/>
      <c r="C21" s="168"/>
      <c r="D21" s="166"/>
      <c r="E21" s="75" t="s">
        <v>298</v>
      </c>
      <c r="F21" s="76" t="s">
        <v>296</v>
      </c>
      <c r="G21" s="31">
        <v>73477</v>
      </c>
      <c r="H21" s="83">
        <v>3045</v>
      </c>
      <c r="I21" s="84">
        <v>600</v>
      </c>
      <c r="J21" s="163"/>
      <c r="K21" s="166"/>
      <c r="L21" s="163"/>
      <c r="M21" s="166"/>
    </row>
    <row r="22" spans="1:13">
      <c r="A22" s="168"/>
      <c r="B22" s="168"/>
      <c r="C22" s="168"/>
      <c r="D22" s="167"/>
      <c r="E22" s="75" t="s">
        <v>108</v>
      </c>
      <c r="F22" s="76" t="s">
        <v>296</v>
      </c>
      <c r="G22" s="31">
        <v>73691</v>
      </c>
      <c r="H22" s="83">
        <v>2600</v>
      </c>
      <c r="I22" s="84">
        <v>2600</v>
      </c>
      <c r="J22" s="164"/>
      <c r="K22" s="167"/>
      <c r="L22" s="164"/>
      <c r="M22" s="167"/>
    </row>
    <row r="23" spans="1:13">
      <c r="A23" s="168">
        <v>6</v>
      </c>
      <c r="B23" s="168" t="s">
        <v>347</v>
      </c>
      <c r="C23" s="168" t="s">
        <v>309</v>
      </c>
      <c r="D23" s="169" t="s">
        <v>348</v>
      </c>
      <c r="E23" s="75" t="s">
        <v>349</v>
      </c>
      <c r="F23" s="75" t="s">
        <v>350</v>
      </c>
      <c r="G23" s="30" t="s">
        <v>351</v>
      </c>
      <c r="H23" s="85">
        <v>3369</v>
      </c>
      <c r="I23" s="86">
        <v>1360</v>
      </c>
      <c r="J23" s="162">
        <v>800</v>
      </c>
      <c r="K23" s="165">
        <v>300</v>
      </c>
      <c r="L23" s="162">
        <v>8640</v>
      </c>
      <c r="M23" s="165">
        <f>I23+I24+I25+I26+K23</f>
        <v>6929</v>
      </c>
    </row>
    <row r="24" spans="1:13">
      <c r="A24" s="168"/>
      <c r="B24" s="168"/>
      <c r="C24" s="168"/>
      <c r="D24" s="166"/>
      <c r="E24" s="75" t="s">
        <v>108</v>
      </c>
      <c r="F24" s="75" t="s">
        <v>350</v>
      </c>
      <c r="G24" s="30" t="s">
        <v>352</v>
      </c>
      <c r="H24" s="85">
        <v>2600</v>
      </c>
      <c r="I24" s="86">
        <v>1500</v>
      </c>
      <c r="J24" s="163"/>
      <c r="K24" s="166"/>
      <c r="L24" s="163"/>
      <c r="M24" s="166"/>
    </row>
    <row r="25" spans="1:13">
      <c r="A25" s="168"/>
      <c r="B25" s="168"/>
      <c r="C25" s="168"/>
      <c r="D25" s="166"/>
      <c r="E25" s="75" t="s">
        <v>353</v>
      </c>
      <c r="F25" s="75" t="s">
        <v>350</v>
      </c>
      <c r="G25" s="30" t="s">
        <v>354</v>
      </c>
      <c r="H25" s="85">
        <v>2900</v>
      </c>
      <c r="I25" s="86">
        <v>2900</v>
      </c>
      <c r="J25" s="163"/>
      <c r="K25" s="166"/>
      <c r="L25" s="163"/>
      <c r="M25" s="166"/>
    </row>
    <row r="26" spans="1:13">
      <c r="A26" s="168"/>
      <c r="B26" s="168"/>
      <c r="C26" s="168"/>
      <c r="D26" s="167"/>
      <c r="E26" s="75" t="s">
        <v>355</v>
      </c>
      <c r="F26" s="75" t="s">
        <v>350</v>
      </c>
      <c r="G26" s="30" t="s">
        <v>356</v>
      </c>
      <c r="H26" s="85">
        <v>3045</v>
      </c>
      <c r="I26" s="86">
        <v>869</v>
      </c>
      <c r="J26" s="164"/>
      <c r="K26" s="167"/>
      <c r="L26" s="164"/>
      <c r="M26" s="167"/>
    </row>
    <row r="27" spans="1:13">
      <c r="A27" s="168">
        <v>7</v>
      </c>
      <c r="B27" s="168" t="s">
        <v>347</v>
      </c>
      <c r="C27" s="168" t="s">
        <v>309</v>
      </c>
      <c r="D27" s="169" t="s">
        <v>357</v>
      </c>
      <c r="E27" s="75" t="s">
        <v>355</v>
      </c>
      <c r="F27" s="75" t="s">
        <v>350</v>
      </c>
      <c r="G27" s="30" t="s">
        <v>356</v>
      </c>
      <c r="H27" s="85">
        <v>3045</v>
      </c>
      <c r="I27" s="86">
        <v>869</v>
      </c>
      <c r="J27" s="162">
        <v>800</v>
      </c>
      <c r="K27" s="165">
        <v>300</v>
      </c>
      <c r="L27" s="162">
        <v>8640</v>
      </c>
      <c r="M27" s="165">
        <f>I27+I28+I29+I30+K27</f>
        <v>8639</v>
      </c>
    </row>
    <row r="28" spans="1:13">
      <c r="A28" s="168"/>
      <c r="B28" s="168"/>
      <c r="C28" s="168"/>
      <c r="D28" s="166"/>
      <c r="E28" s="75" t="s">
        <v>108</v>
      </c>
      <c r="F28" s="75" t="s">
        <v>350</v>
      </c>
      <c r="G28" s="30" t="s">
        <v>352</v>
      </c>
      <c r="H28" s="85">
        <v>2600</v>
      </c>
      <c r="I28" s="86">
        <v>1500</v>
      </c>
      <c r="J28" s="163"/>
      <c r="K28" s="166"/>
      <c r="L28" s="163"/>
      <c r="M28" s="166"/>
    </row>
    <row r="29" spans="1:13">
      <c r="A29" s="168"/>
      <c r="B29" s="168"/>
      <c r="C29" s="168"/>
      <c r="D29" s="166"/>
      <c r="E29" s="75" t="s">
        <v>358</v>
      </c>
      <c r="F29" s="75" t="s">
        <v>350</v>
      </c>
      <c r="G29" s="30" t="s">
        <v>359</v>
      </c>
      <c r="H29" s="85">
        <v>3369</v>
      </c>
      <c r="I29" s="86">
        <v>3070</v>
      </c>
      <c r="J29" s="163"/>
      <c r="K29" s="166"/>
      <c r="L29" s="163"/>
      <c r="M29" s="166"/>
    </row>
    <row r="30" spans="1:13">
      <c r="A30" s="168"/>
      <c r="B30" s="168"/>
      <c r="C30" s="168"/>
      <c r="D30" s="167"/>
      <c r="E30" s="75" t="s">
        <v>353</v>
      </c>
      <c r="F30" s="75" t="s">
        <v>350</v>
      </c>
      <c r="G30" s="30" t="s">
        <v>354</v>
      </c>
      <c r="H30" s="85">
        <v>2900</v>
      </c>
      <c r="I30" s="86">
        <v>2900</v>
      </c>
      <c r="J30" s="164"/>
      <c r="K30" s="167"/>
      <c r="L30" s="164"/>
      <c r="M30" s="167"/>
    </row>
    <row r="31" spans="1:13">
      <c r="A31" s="168">
        <v>8</v>
      </c>
      <c r="B31" s="168" t="s">
        <v>4</v>
      </c>
      <c r="C31" s="168" t="s">
        <v>360</v>
      </c>
      <c r="D31" s="185" t="s">
        <v>361</v>
      </c>
      <c r="E31" s="87" t="s">
        <v>362</v>
      </c>
      <c r="F31" s="88" t="s">
        <v>363</v>
      </c>
      <c r="G31" s="89">
        <v>280751</v>
      </c>
      <c r="H31" s="90">
        <v>3045</v>
      </c>
      <c r="I31" s="88">
        <v>1088</v>
      </c>
      <c r="J31" s="186">
        <v>800</v>
      </c>
      <c r="K31" s="187">
        <v>0</v>
      </c>
      <c r="L31" s="170">
        <v>8640</v>
      </c>
      <c r="M31" s="171">
        <f>I31+I32+I33+I34+K31</f>
        <v>8640</v>
      </c>
    </row>
    <row r="32" spans="1:13">
      <c r="A32" s="168"/>
      <c r="B32" s="168"/>
      <c r="C32" s="168"/>
      <c r="D32" s="185"/>
      <c r="E32" s="87" t="s">
        <v>364</v>
      </c>
      <c r="F32" s="88" t="s">
        <v>363</v>
      </c>
      <c r="G32" s="89">
        <v>293001</v>
      </c>
      <c r="H32" s="85">
        <v>3369</v>
      </c>
      <c r="I32" s="88">
        <v>3369</v>
      </c>
      <c r="J32" s="186"/>
      <c r="K32" s="187"/>
      <c r="L32" s="170"/>
      <c r="M32" s="171"/>
    </row>
    <row r="33" spans="1:13">
      <c r="A33" s="168"/>
      <c r="B33" s="168"/>
      <c r="C33" s="168"/>
      <c r="D33" s="185"/>
      <c r="E33" s="87" t="s">
        <v>365</v>
      </c>
      <c r="F33" s="88" t="s">
        <v>363</v>
      </c>
      <c r="G33" s="89">
        <v>293003</v>
      </c>
      <c r="H33" s="85">
        <v>2900</v>
      </c>
      <c r="I33" s="88">
        <v>2383</v>
      </c>
      <c r="J33" s="186"/>
      <c r="K33" s="187"/>
      <c r="L33" s="170"/>
      <c r="M33" s="171"/>
    </row>
    <row r="34" spans="1:13">
      <c r="A34" s="168"/>
      <c r="B34" s="168"/>
      <c r="C34" s="168"/>
      <c r="D34" s="185"/>
      <c r="E34" s="87" t="s">
        <v>108</v>
      </c>
      <c r="F34" s="88" t="s">
        <v>363</v>
      </c>
      <c r="G34" s="89">
        <v>280747</v>
      </c>
      <c r="H34" s="85">
        <v>2600</v>
      </c>
      <c r="I34" s="88">
        <v>1800</v>
      </c>
      <c r="J34" s="186"/>
      <c r="K34" s="187"/>
      <c r="L34" s="170"/>
      <c r="M34" s="171"/>
    </row>
    <row r="35" spans="1:13">
      <c r="A35" s="168">
        <v>9</v>
      </c>
      <c r="B35" s="168" t="s">
        <v>4</v>
      </c>
      <c r="C35" s="168" t="s">
        <v>360</v>
      </c>
      <c r="D35" s="185" t="s">
        <v>366</v>
      </c>
      <c r="E35" s="87" t="s">
        <v>367</v>
      </c>
      <c r="F35" s="88" t="s">
        <v>363</v>
      </c>
      <c r="G35" s="89">
        <v>293106</v>
      </c>
      <c r="H35" s="90">
        <v>3045</v>
      </c>
      <c r="I35" s="88">
        <v>2593</v>
      </c>
      <c r="J35" s="186">
        <v>800</v>
      </c>
      <c r="K35" s="187">
        <v>90</v>
      </c>
      <c r="L35" s="170">
        <v>8640</v>
      </c>
      <c r="M35" s="171">
        <f>I35+I36+I37+I38+K35</f>
        <v>8640</v>
      </c>
    </row>
    <row r="36" spans="1:13">
      <c r="A36" s="168"/>
      <c r="B36" s="168"/>
      <c r="C36" s="168"/>
      <c r="D36" s="185"/>
      <c r="E36" s="87" t="s">
        <v>368</v>
      </c>
      <c r="F36" s="88" t="s">
        <v>363</v>
      </c>
      <c r="G36" s="89">
        <v>293027</v>
      </c>
      <c r="H36" s="85">
        <v>3369</v>
      </c>
      <c r="I36" s="88">
        <v>3369</v>
      </c>
      <c r="J36" s="186"/>
      <c r="K36" s="187"/>
      <c r="L36" s="170"/>
      <c r="M36" s="171"/>
    </row>
    <row r="37" spans="1:13">
      <c r="A37" s="168"/>
      <c r="B37" s="168"/>
      <c r="C37" s="168"/>
      <c r="D37" s="185"/>
      <c r="E37" s="87" t="s">
        <v>369</v>
      </c>
      <c r="F37" s="88" t="s">
        <v>363</v>
      </c>
      <c r="G37" s="89">
        <v>280750</v>
      </c>
      <c r="H37" s="85">
        <v>2900</v>
      </c>
      <c r="I37" s="88">
        <v>788</v>
      </c>
      <c r="J37" s="186"/>
      <c r="K37" s="187"/>
      <c r="L37" s="170"/>
      <c r="M37" s="171"/>
    </row>
    <row r="38" spans="1:13">
      <c r="A38" s="168"/>
      <c r="B38" s="168"/>
      <c r="C38" s="168"/>
      <c r="D38" s="185"/>
      <c r="E38" s="87" t="s">
        <v>108</v>
      </c>
      <c r="F38" s="88" t="s">
        <v>363</v>
      </c>
      <c r="G38" s="89">
        <v>280747</v>
      </c>
      <c r="H38" s="85">
        <v>2600</v>
      </c>
      <c r="I38" s="88">
        <v>1800</v>
      </c>
      <c r="J38" s="186"/>
      <c r="K38" s="187"/>
      <c r="L38" s="170"/>
      <c r="M38" s="171"/>
    </row>
    <row r="39" spans="1:13">
      <c r="A39" s="184">
        <v>10</v>
      </c>
      <c r="B39" s="168" t="s">
        <v>4</v>
      </c>
      <c r="C39" s="168" t="s">
        <v>360</v>
      </c>
      <c r="D39" s="185" t="s">
        <v>299</v>
      </c>
      <c r="E39" s="87" t="s">
        <v>108</v>
      </c>
      <c r="F39" s="88" t="s">
        <v>363</v>
      </c>
      <c r="G39" s="89">
        <v>280747</v>
      </c>
      <c r="H39" s="85">
        <v>2600</v>
      </c>
      <c r="I39" s="88">
        <v>1800</v>
      </c>
      <c r="J39" s="186">
        <v>800</v>
      </c>
      <c r="K39" s="187">
        <f>8640-7045</f>
        <v>1595</v>
      </c>
      <c r="L39" s="170">
        <v>8640</v>
      </c>
      <c r="M39" s="171">
        <f>I39+I40+I41+I42+K39</f>
        <v>8640</v>
      </c>
    </row>
    <row r="40" spans="1:13">
      <c r="A40" s="184"/>
      <c r="B40" s="168"/>
      <c r="C40" s="168"/>
      <c r="D40" s="185"/>
      <c r="E40" s="87" t="s">
        <v>368</v>
      </c>
      <c r="F40" s="88" t="s">
        <v>363</v>
      </c>
      <c r="G40" s="89">
        <v>293027</v>
      </c>
      <c r="H40" s="85">
        <v>3369</v>
      </c>
      <c r="I40" s="88">
        <v>3369</v>
      </c>
      <c r="J40" s="186"/>
      <c r="K40" s="187"/>
      <c r="L40" s="170"/>
      <c r="M40" s="171"/>
    </row>
    <row r="41" spans="1:13">
      <c r="A41" s="184"/>
      <c r="B41" s="168"/>
      <c r="C41" s="168"/>
      <c r="D41" s="185"/>
      <c r="E41" s="87" t="s">
        <v>362</v>
      </c>
      <c r="F41" s="88" t="s">
        <v>363</v>
      </c>
      <c r="G41" s="89">
        <v>280751</v>
      </c>
      <c r="H41" s="90">
        <v>3045</v>
      </c>
      <c r="I41" s="88">
        <v>1088</v>
      </c>
      <c r="J41" s="186"/>
      <c r="K41" s="187"/>
      <c r="L41" s="170"/>
      <c r="M41" s="171"/>
    </row>
    <row r="42" spans="1:13">
      <c r="A42" s="184"/>
      <c r="B42" s="168"/>
      <c r="C42" s="168"/>
      <c r="D42" s="185"/>
      <c r="E42" s="87" t="s">
        <v>369</v>
      </c>
      <c r="F42" s="88" t="s">
        <v>363</v>
      </c>
      <c r="G42" s="89">
        <v>280750</v>
      </c>
      <c r="H42" s="85">
        <v>2900</v>
      </c>
      <c r="I42" s="88">
        <v>788</v>
      </c>
      <c r="J42" s="186"/>
      <c r="K42" s="187"/>
      <c r="L42" s="170"/>
      <c r="M42" s="171"/>
    </row>
    <row r="43" spans="1:13">
      <c r="A43" s="184">
        <v>11</v>
      </c>
      <c r="B43" s="168" t="s">
        <v>4</v>
      </c>
      <c r="C43" s="168" t="s">
        <v>360</v>
      </c>
      <c r="D43" s="185" t="s">
        <v>370</v>
      </c>
      <c r="E43" s="87" t="s">
        <v>108</v>
      </c>
      <c r="F43" s="88" t="s">
        <v>363</v>
      </c>
      <c r="G43" s="89">
        <v>280747</v>
      </c>
      <c r="H43" s="85">
        <v>2600</v>
      </c>
      <c r="I43" s="88">
        <v>1800</v>
      </c>
      <c r="J43" s="186">
        <v>800</v>
      </c>
      <c r="K43" s="187">
        <v>0</v>
      </c>
      <c r="L43" s="170">
        <v>8640</v>
      </c>
      <c r="M43" s="171">
        <f>I43+I44+I45+I46+K43</f>
        <v>8640</v>
      </c>
    </row>
    <row r="44" spans="1:13">
      <c r="A44" s="184"/>
      <c r="B44" s="168"/>
      <c r="C44" s="168"/>
      <c r="D44" s="185"/>
      <c r="E44" s="87" t="s">
        <v>365</v>
      </c>
      <c r="F44" s="88" t="s">
        <v>363</v>
      </c>
      <c r="G44" s="89">
        <v>293003</v>
      </c>
      <c r="H44" s="85">
        <v>2900</v>
      </c>
      <c r="I44" s="88">
        <v>2383</v>
      </c>
      <c r="J44" s="186"/>
      <c r="K44" s="187"/>
      <c r="L44" s="170"/>
      <c r="M44" s="171"/>
    </row>
    <row r="45" spans="1:13">
      <c r="A45" s="184"/>
      <c r="B45" s="168"/>
      <c r="C45" s="168"/>
      <c r="D45" s="185"/>
      <c r="E45" s="87" t="s">
        <v>367</v>
      </c>
      <c r="F45" s="88" t="s">
        <v>363</v>
      </c>
      <c r="G45" s="89">
        <v>293106</v>
      </c>
      <c r="H45" s="90">
        <v>3045</v>
      </c>
      <c r="I45" s="88">
        <v>2593</v>
      </c>
      <c r="J45" s="186"/>
      <c r="K45" s="187"/>
      <c r="L45" s="170"/>
      <c r="M45" s="171"/>
    </row>
    <row r="46" spans="1:13">
      <c r="A46" s="184"/>
      <c r="B46" s="168"/>
      <c r="C46" s="168"/>
      <c r="D46" s="185"/>
      <c r="E46" s="87" t="s">
        <v>371</v>
      </c>
      <c r="F46" s="88" t="s">
        <v>363</v>
      </c>
      <c r="G46" s="91">
        <v>292997</v>
      </c>
      <c r="H46" s="85">
        <v>3369</v>
      </c>
      <c r="I46" s="88">
        <v>1864</v>
      </c>
      <c r="J46" s="186"/>
      <c r="K46" s="187"/>
      <c r="L46" s="170"/>
      <c r="M46" s="171"/>
    </row>
    <row r="47" spans="1:13">
      <c r="A47" s="168">
        <v>12</v>
      </c>
      <c r="B47" s="168" t="s">
        <v>4</v>
      </c>
      <c r="C47" s="168" t="s">
        <v>411</v>
      </c>
      <c r="D47" s="169" t="s">
        <v>412</v>
      </c>
      <c r="E47" s="75" t="s">
        <v>413</v>
      </c>
      <c r="F47" s="75" t="s">
        <v>414</v>
      </c>
      <c r="G47" s="30">
        <v>396510</v>
      </c>
      <c r="H47" s="85">
        <v>3369</v>
      </c>
      <c r="I47" s="86">
        <v>2950</v>
      </c>
      <c r="J47" s="162">
        <v>800</v>
      </c>
      <c r="K47" s="165">
        <v>50</v>
      </c>
      <c r="L47" s="162">
        <v>8640</v>
      </c>
      <c r="M47" s="165">
        <f>I47+I48+I49+I50+K47</f>
        <v>8640</v>
      </c>
    </row>
    <row r="48" spans="1:13">
      <c r="A48" s="168"/>
      <c r="B48" s="168"/>
      <c r="C48" s="168"/>
      <c r="D48" s="166"/>
      <c r="E48" s="75" t="s">
        <v>415</v>
      </c>
      <c r="F48" s="75" t="s">
        <v>414</v>
      </c>
      <c r="G48" s="30">
        <v>396516</v>
      </c>
      <c r="H48" s="85">
        <v>2900</v>
      </c>
      <c r="I48" s="86">
        <v>2740</v>
      </c>
      <c r="J48" s="163"/>
      <c r="K48" s="166"/>
      <c r="L48" s="163"/>
      <c r="M48" s="166"/>
    </row>
    <row r="49" spans="1:13">
      <c r="A49" s="168"/>
      <c r="B49" s="168"/>
      <c r="C49" s="168"/>
      <c r="D49" s="166"/>
      <c r="E49" s="75" t="s">
        <v>416</v>
      </c>
      <c r="F49" s="75" t="s">
        <v>414</v>
      </c>
      <c r="G49" s="30">
        <v>396530</v>
      </c>
      <c r="H49" s="85">
        <v>3045</v>
      </c>
      <c r="I49" s="86">
        <v>2500</v>
      </c>
      <c r="J49" s="163"/>
      <c r="K49" s="166"/>
      <c r="L49" s="163"/>
      <c r="M49" s="166"/>
    </row>
    <row r="50" spans="1:13">
      <c r="A50" s="168"/>
      <c r="B50" s="168"/>
      <c r="C50" s="168"/>
      <c r="D50" s="167"/>
      <c r="E50" s="75" t="s">
        <v>417</v>
      </c>
      <c r="F50" s="75" t="s">
        <v>414</v>
      </c>
      <c r="G50" s="30">
        <v>396533</v>
      </c>
      <c r="H50" s="85">
        <v>2600</v>
      </c>
      <c r="I50" s="86">
        <v>400</v>
      </c>
      <c r="J50" s="164"/>
      <c r="K50" s="167"/>
      <c r="L50" s="164"/>
      <c r="M50" s="167"/>
    </row>
    <row r="51" spans="1:13">
      <c r="A51" s="168">
        <v>13</v>
      </c>
      <c r="B51" s="168" t="s">
        <v>4</v>
      </c>
      <c r="C51" s="168" t="s">
        <v>411</v>
      </c>
      <c r="D51" s="169" t="s">
        <v>418</v>
      </c>
      <c r="E51" s="75" t="s">
        <v>413</v>
      </c>
      <c r="F51" s="75" t="s">
        <v>414</v>
      </c>
      <c r="G51" s="30">
        <v>396513</v>
      </c>
      <c r="H51" s="85">
        <v>3369</v>
      </c>
      <c r="I51" s="86">
        <v>2950</v>
      </c>
      <c r="J51" s="162">
        <v>800</v>
      </c>
      <c r="K51" s="165">
        <v>50</v>
      </c>
      <c r="L51" s="162">
        <v>8640</v>
      </c>
      <c r="M51" s="165">
        <f>I51+I52+I53+I54+K51</f>
        <v>8640</v>
      </c>
    </row>
    <row r="52" spans="1:13">
      <c r="A52" s="168"/>
      <c r="B52" s="168"/>
      <c r="C52" s="168"/>
      <c r="D52" s="166"/>
      <c r="E52" s="75" t="s">
        <v>415</v>
      </c>
      <c r="F52" s="75" t="s">
        <v>414</v>
      </c>
      <c r="G52" s="30">
        <v>396516</v>
      </c>
      <c r="H52" s="85">
        <v>2900</v>
      </c>
      <c r="I52" s="86">
        <v>2740</v>
      </c>
      <c r="J52" s="163"/>
      <c r="K52" s="166"/>
      <c r="L52" s="163"/>
      <c r="M52" s="166"/>
    </row>
    <row r="53" spans="1:13">
      <c r="A53" s="168"/>
      <c r="B53" s="168"/>
      <c r="C53" s="168"/>
      <c r="D53" s="166"/>
      <c r="E53" s="75" t="s">
        <v>416</v>
      </c>
      <c r="F53" s="75" t="s">
        <v>414</v>
      </c>
      <c r="G53" s="30">
        <v>396527</v>
      </c>
      <c r="H53" s="85">
        <v>3045</v>
      </c>
      <c r="I53" s="86">
        <v>2500</v>
      </c>
      <c r="J53" s="163"/>
      <c r="K53" s="166"/>
      <c r="L53" s="163"/>
      <c r="M53" s="166"/>
    </row>
    <row r="54" spans="1:13">
      <c r="A54" s="168"/>
      <c r="B54" s="168"/>
      <c r="C54" s="168"/>
      <c r="D54" s="167"/>
      <c r="E54" s="75" t="s">
        <v>417</v>
      </c>
      <c r="F54" s="75" t="s">
        <v>414</v>
      </c>
      <c r="G54" s="30">
        <v>396533</v>
      </c>
      <c r="H54" s="85">
        <v>2600</v>
      </c>
      <c r="I54" s="86">
        <v>400</v>
      </c>
      <c r="J54" s="164"/>
      <c r="K54" s="167"/>
      <c r="L54" s="164"/>
      <c r="M54" s="167"/>
    </row>
    <row r="55" spans="1:13" ht="24">
      <c r="A55" s="182">
        <v>14</v>
      </c>
      <c r="B55" s="182" t="s">
        <v>501</v>
      </c>
      <c r="C55" s="182" t="s">
        <v>420</v>
      </c>
      <c r="D55" s="183" t="s">
        <v>1227</v>
      </c>
      <c r="E55" s="20" t="s">
        <v>502</v>
      </c>
      <c r="F55" s="20" t="s">
        <v>503</v>
      </c>
      <c r="G55" s="19">
        <v>354907</v>
      </c>
      <c r="H55" s="92">
        <v>3369</v>
      </c>
      <c r="I55" s="93">
        <v>3368</v>
      </c>
      <c r="J55" s="176">
        <v>800</v>
      </c>
      <c r="K55" s="179">
        <v>100</v>
      </c>
      <c r="L55" s="176">
        <v>8640</v>
      </c>
      <c r="M55" s="179">
        <f>I55+I56+I57+I58+K55</f>
        <v>8639</v>
      </c>
    </row>
    <row r="56" spans="1:13">
      <c r="A56" s="182"/>
      <c r="B56" s="182"/>
      <c r="C56" s="182"/>
      <c r="D56" s="180"/>
      <c r="E56" s="20" t="s">
        <v>504</v>
      </c>
      <c r="F56" s="20" t="s">
        <v>503</v>
      </c>
      <c r="G56" s="19">
        <v>262463</v>
      </c>
      <c r="H56" s="92">
        <v>3045</v>
      </c>
      <c r="I56" s="93">
        <v>1272</v>
      </c>
      <c r="J56" s="177"/>
      <c r="K56" s="180"/>
      <c r="L56" s="177"/>
      <c r="M56" s="180"/>
    </row>
    <row r="57" spans="1:13" ht="24">
      <c r="A57" s="182"/>
      <c r="B57" s="182"/>
      <c r="C57" s="182"/>
      <c r="D57" s="180"/>
      <c r="E57" s="20" t="s">
        <v>505</v>
      </c>
      <c r="F57" s="20" t="s">
        <v>503</v>
      </c>
      <c r="G57" s="19">
        <v>354908</v>
      </c>
      <c r="H57" s="92">
        <v>2900</v>
      </c>
      <c r="I57" s="93">
        <v>1899</v>
      </c>
      <c r="J57" s="177"/>
      <c r="K57" s="180"/>
      <c r="L57" s="177"/>
      <c r="M57" s="180"/>
    </row>
    <row r="58" spans="1:13">
      <c r="A58" s="182"/>
      <c r="B58" s="182"/>
      <c r="C58" s="182"/>
      <c r="D58" s="181"/>
      <c r="E58" s="20" t="s">
        <v>506</v>
      </c>
      <c r="F58" s="20" t="s">
        <v>503</v>
      </c>
      <c r="G58" s="19">
        <v>262465</v>
      </c>
      <c r="H58" s="92">
        <v>2600</v>
      </c>
      <c r="I58" s="93">
        <v>2000</v>
      </c>
      <c r="J58" s="178"/>
      <c r="K58" s="181"/>
      <c r="L58" s="178"/>
      <c r="M58" s="181"/>
    </row>
    <row r="59" spans="1:13" ht="14.25">
      <c r="A59" s="168">
        <v>15</v>
      </c>
      <c r="B59" s="168" t="s">
        <v>4</v>
      </c>
      <c r="C59" s="168" t="s">
        <v>516</v>
      </c>
      <c r="D59" s="169" t="s">
        <v>517</v>
      </c>
      <c r="E59" s="94" t="s">
        <v>518</v>
      </c>
      <c r="F59" s="94" t="s">
        <v>519</v>
      </c>
      <c r="G59" s="87">
        <v>76753</v>
      </c>
      <c r="H59" s="90">
        <v>2900</v>
      </c>
      <c r="I59" s="87">
        <v>2600</v>
      </c>
      <c r="J59" s="162">
        <v>800</v>
      </c>
      <c r="K59" s="165">
        <v>0</v>
      </c>
      <c r="L59" s="162">
        <v>8640</v>
      </c>
      <c r="M59" s="165">
        <v>8640</v>
      </c>
    </row>
    <row r="60" spans="1:13" ht="14.25">
      <c r="A60" s="168"/>
      <c r="B60" s="168"/>
      <c r="C60" s="168"/>
      <c r="D60" s="166"/>
      <c r="E60" s="94" t="s">
        <v>520</v>
      </c>
      <c r="F60" s="94" t="s">
        <v>519</v>
      </c>
      <c r="G60" s="87">
        <v>76684</v>
      </c>
      <c r="H60" s="90">
        <v>3369</v>
      </c>
      <c r="I60" s="87">
        <v>2820</v>
      </c>
      <c r="J60" s="163"/>
      <c r="K60" s="166"/>
      <c r="L60" s="163"/>
      <c r="M60" s="166"/>
    </row>
    <row r="61" spans="1:13" ht="14.25">
      <c r="A61" s="168"/>
      <c r="B61" s="168"/>
      <c r="C61" s="168"/>
      <c r="D61" s="166"/>
      <c r="E61" s="94" t="s">
        <v>521</v>
      </c>
      <c r="F61" s="94" t="s">
        <v>519</v>
      </c>
      <c r="G61" s="87">
        <v>76721</v>
      </c>
      <c r="H61" s="90">
        <v>3045</v>
      </c>
      <c r="I61" s="87">
        <v>1220</v>
      </c>
      <c r="J61" s="163"/>
      <c r="K61" s="166"/>
      <c r="L61" s="163"/>
      <c r="M61" s="166"/>
    </row>
    <row r="62" spans="1:13" ht="14.25">
      <c r="A62" s="168"/>
      <c r="B62" s="168"/>
      <c r="C62" s="168"/>
      <c r="D62" s="167"/>
      <c r="E62" s="94" t="s">
        <v>522</v>
      </c>
      <c r="F62" s="94" t="s">
        <v>523</v>
      </c>
      <c r="G62" s="87">
        <v>73462</v>
      </c>
      <c r="H62" s="90">
        <v>2600</v>
      </c>
      <c r="I62" s="87">
        <v>2000</v>
      </c>
      <c r="J62" s="164"/>
      <c r="K62" s="167"/>
      <c r="L62" s="164"/>
      <c r="M62" s="167"/>
    </row>
    <row r="63" spans="1:13">
      <c r="A63" s="168">
        <v>16</v>
      </c>
      <c r="B63" s="168" t="s">
        <v>4</v>
      </c>
      <c r="C63" s="168" t="s">
        <v>525</v>
      </c>
      <c r="D63" s="175" t="s">
        <v>592</v>
      </c>
      <c r="E63" s="75" t="s">
        <v>593</v>
      </c>
      <c r="F63" s="75" t="s">
        <v>594</v>
      </c>
      <c r="G63" s="30" t="s">
        <v>595</v>
      </c>
      <c r="H63" s="85">
        <v>3369</v>
      </c>
      <c r="I63" s="86">
        <v>3369</v>
      </c>
      <c r="J63" s="162">
        <v>800</v>
      </c>
      <c r="K63" s="165">
        <v>0</v>
      </c>
      <c r="L63" s="162">
        <v>8640</v>
      </c>
      <c r="M63" s="165">
        <f>I63+I64+I65+I66+K63</f>
        <v>8640</v>
      </c>
    </row>
    <row r="64" spans="1:13">
      <c r="A64" s="168"/>
      <c r="B64" s="168"/>
      <c r="C64" s="168"/>
      <c r="D64" s="166"/>
      <c r="E64" s="75" t="s">
        <v>596</v>
      </c>
      <c r="F64" s="75" t="s">
        <v>597</v>
      </c>
      <c r="G64" s="30" t="s">
        <v>598</v>
      </c>
      <c r="H64" s="85">
        <v>2900</v>
      </c>
      <c r="I64" s="86">
        <v>2026</v>
      </c>
      <c r="J64" s="163"/>
      <c r="K64" s="166"/>
      <c r="L64" s="163"/>
      <c r="M64" s="166"/>
    </row>
    <row r="65" spans="1:13">
      <c r="A65" s="168"/>
      <c r="B65" s="168"/>
      <c r="C65" s="168"/>
      <c r="D65" s="166"/>
      <c r="E65" s="75" t="s">
        <v>593</v>
      </c>
      <c r="F65" s="75" t="s">
        <v>594</v>
      </c>
      <c r="G65" s="30" t="s">
        <v>599</v>
      </c>
      <c r="H65" s="85">
        <v>3045</v>
      </c>
      <c r="I65" s="86">
        <v>3045</v>
      </c>
      <c r="J65" s="163"/>
      <c r="K65" s="166"/>
      <c r="L65" s="163"/>
      <c r="M65" s="166"/>
    </row>
    <row r="66" spans="1:13">
      <c r="A66" s="168"/>
      <c r="B66" s="168"/>
      <c r="C66" s="168"/>
      <c r="D66" s="166"/>
      <c r="E66" s="75" t="s">
        <v>600</v>
      </c>
      <c r="F66" s="75" t="s">
        <v>601</v>
      </c>
      <c r="G66" s="30" t="s">
        <v>602</v>
      </c>
      <c r="H66" s="85">
        <v>2600</v>
      </c>
      <c r="I66" s="173">
        <v>200</v>
      </c>
      <c r="J66" s="163"/>
      <c r="K66" s="166"/>
      <c r="L66" s="163"/>
      <c r="M66" s="166"/>
    </row>
    <row r="67" spans="1:13">
      <c r="A67" s="168"/>
      <c r="B67" s="168"/>
      <c r="C67" s="168"/>
      <c r="D67" s="167"/>
      <c r="E67" s="75" t="s">
        <v>593</v>
      </c>
      <c r="F67" s="75" t="s">
        <v>594</v>
      </c>
      <c r="G67" s="30" t="s">
        <v>603</v>
      </c>
      <c r="H67" s="85">
        <v>2600</v>
      </c>
      <c r="I67" s="174"/>
      <c r="J67" s="164"/>
      <c r="K67" s="167"/>
      <c r="L67" s="164"/>
      <c r="M67" s="167"/>
    </row>
    <row r="68" spans="1:13">
      <c r="A68" s="168">
        <v>17</v>
      </c>
      <c r="B68" s="168" t="s">
        <v>4</v>
      </c>
      <c r="C68" s="168" t="s">
        <v>747</v>
      </c>
      <c r="D68" s="172" t="s">
        <v>762</v>
      </c>
      <c r="E68" s="30" t="s">
        <v>763</v>
      </c>
      <c r="F68" s="30" t="s">
        <v>764</v>
      </c>
      <c r="G68" s="30">
        <v>84534</v>
      </c>
      <c r="H68" s="85">
        <v>3369</v>
      </c>
      <c r="I68" s="86">
        <v>2528</v>
      </c>
      <c r="J68" s="170">
        <v>800</v>
      </c>
      <c r="K68" s="171">
        <v>800</v>
      </c>
      <c r="L68" s="170">
        <v>8640</v>
      </c>
      <c r="M68" s="171">
        <f>I68+I69+I70+K68</f>
        <v>7801</v>
      </c>
    </row>
    <row r="69" spans="1:13">
      <c r="A69" s="168"/>
      <c r="B69" s="168"/>
      <c r="C69" s="168"/>
      <c r="D69" s="171"/>
      <c r="E69" s="30" t="s">
        <v>765</v>
      </c>
      <c r="F69" s="30" t="s">
        <v>766</v>
      </c>
      <c r="G69" s="30"/>
      <c r="H69" s="85">
        <v>2900</v>
      </c>
      <c r="I69" s="86">
        <v>2900</v>
      </c>
      <c r="J69" s="170"/>
      <c r="K69" s="171"/>
      <c r="L69" s="170"/>
      <c r="M69" s="171"/>
    </row>
    <row r="70" spans="1:13">
      <c r="A70" s="168"/>
      <c r="B70" s="168"/>
      <c r="C70" s="168"/>
      <c r="D70" s="171"/>
      <c r="E70" s="30" t="s">
        <v>767</v>
      </c>
      <c r="F70" s="30" t="s">
        <v>764</v>
      </c>
      <c r="G70" s="30">
        <v>84585</v>
      </c>
      <c r="H70" s="85">
        <v>3045</v>
      </c>
      <c r="I70" s="86">
        <v>1573</v>
      </c>
      <c r="J70" s="170"/>
      <c r="K70" s="171"/>
      <c r="L70" s="170"/>
      <c r="M70" s="171"/>
    </row>
    <row r="71" spans="1:13">
      <c r="A71" s="168">
        <v>18</v>
      </c>
      <c r="B71" s="168" t="s">
        <v>4</v>
      </c>
      <c r="C71" s="168" t="s">
        <v>747</v>
      </c>
      <c r="D71" s="172" t="s">
        <v>768</v>
      </c>
      <c r="E71" s="30" t="s">
        <v>769</v>
      </c>
      <c r="F71" s="30" t="s">
        <v>764</v>
      </c>
      <c r="G71" s="30">
        <v>84406</v>
      </c>
      <c r="H71" s="85">
        <v>3369</v>
      </c>
      <c r="I71" s="86">
        <v>2528</v>
      </c>
      <c r="J71" s="170">
        <v>800</v>
      </c>
      <c r="K71" s="171">
        <v>800</v>
      </c>
      <c r="L71" s="170">
        <v>8640</v>
      </c>
      <c r="M71" s="171">
        <f>I71+I72+I73+K71</f>
        <v>7801</v>
      </c>
    </row>
    <row r="72" spans="1:13">
      <c r="A72" s="168"/>
      <c r="B72" s="168"/>
      <c r="C72" s="168"/>
      <c r="D72" s="171"/>
      <c r="E72" s="30" t="s">
        <v>770</v>
      </c>
      <c r="F72" s="30" t="s">
        <v>766</v>
      </c>
      <c r="G72" s="30" t="s">
        <v>771</v>
      </c>
      <c r="H72" s="85">
        <v>2900</v>
      </c>
      <c r="I72" s="86">
        <v>2900</v>
      </c>
      <c r="J72" s="170"/>
      <c r="K72" s="171"/>
      <c r="L72" s="170"/>
      <c r="M72" s="171"/>
    </row>
    <row r="73" spans="1:13">
      <c r="A73" s="168"/>
      <c r="B73" s="168"/>
      <c r="C73" s="168"/>
      <c r="D73" s="171"/>
      <c r="E73" s="30" t="s">
        <v>767</v>
      </c>
      <c r="F73" s="30" t="s">
        <v>764</v>
      </c>
      <c r="G73" s="30">
        <v>84585</v>
      </c>
      <c r="H73" s="85">
        <v>3045</v>
      </c>
      <c r="I73" s="86">
        <v>1573</v>
      </c>
      <c r="J73" s="170"/>
      <c r="K73" s="171"/>
      <c r="L73" s="170"/>
      <c r="M73" s="171"/>
    </row>
    <row r="74" spans="1:13">
      <c r="A74" s="168">
        <v>19</v>
      </c>
      <c r="B74" s="168" t="s">
        <v>4</v>
      </c>
      <c r="C74" s="168" t="s">
        <v>747</v>
      </c>
      <c r="D74" s="172" t="s">
        <v>772</v>
      </c>
      <c r="E74" s="30" t="s">
        <v>773</v>
      </c>
      <c r="F74" s="30" t="s">
        <v>774</v>
      </c>
      <c r="G74" s="30">
        <v>89981</v>
      </c>
      <c r="H74" s="85">
        <v>3369</v>
      </c>
      <c r="I74" s="86">
        <v>2528</v>
      </c>
      <c r="J74" s="170">
        <v>800</v>
      </c>
      <c r="K74" s="171">
        <v>800</v>
      </c>
      <c r="L74" s="170">
        <v>8640</v>
      </c>
      <c r="M74" s="171">
        <f>I74+I75+I76+K74</f>
        <v>7801</v>
      </c>
    </row>
    <row r="75" spans="1:13">
      <c r="A75" s="168"/>
      <c r="B75" s="168"/>
      <c r="C75" s="168"/>
      <c r="D75" s="171"/>
      <c r="E75" s="30" t="s">
        <v>765</v>
      </c>
      <c r="F75" s="30" t="s">
        <v>766</v>
      </c>
      <c r="G75" s="30"/>
      <c r="H75" s="85">
        <v>2900</v>
      </c>
      <c r="I75" s="86">
        <v>2900</v>
      </c>
      <c r="J75" s="170"/>
      <c r="K75" s="171"/>
      <c r="L75" s="170"/>
      <c r="M75" s="171"/>
    </row>
    <row r="76" spans="1:13">
      <c r="A76" s="168"/>
      <c r="B76" s="168"/>
      <c r="C76" s="168"/>
      <c r="D76" s="171"/>
      <c r="E76" s="30" t="s">
        <v>767</v>
      </c>
      <c r="F76" s="30" t="s">
        <v>764</v>
      </c>
      <c r="G76" s="30">
        <v>84585</v>
      </c>
      <c r="H76" s="85">
        <v>3045</v>
      </c>
      <c r="I76" s="86">
        <v>1573</v>
      </c>
      <c r="J76" s="170"/>
      <c r="K76" s="171"/>
      <c r="L76" s="170"/>
      <c r="M76" s="171"/>
    </row>
    <row r="77" spans="1:13">
      <c r="A77" s="168">
        <v>20</v>
      </c>
      <c r="B77" s="168" t="s">
        <v>4</v>
      </c>
      <c r="C77" s="168" t="s">
        <v>747</v>
      </c>
      <c r="D77" s="172" t="s">
        <v>775</v>
      </c>
      <c r="E77" s="30" t="s">
        <v>776</v>
      </c>
      <c r="F77" s="30" t="s">
        <v>774</v>
      </c>
      <c r="G77" s="30">
        <v>90034</v>
      </c>
      <c r="H77" s="85">
        <v>3369</v>
      </c>
      <c r="I77" s="86">
        <v>2528</v>
      </c>
      <c r="J77" s="170">
        <v>800</v>
      </c>
      <c r="K77" s="171">
        <v>800</v>
      </c>
      <c r="L77" s="170">
        <v>8640</v>
      </c>
      <c r="M77" s="171">
        <f>I77+I78+I79+K77</f>
        <v>7801</v>
      </c>
    </row>
    <row r="78" spans="1:13">
      <c r="A78" s="168"/>
      <c r="B78" s="168"/>
      <c r="C78" s="168"/>
      <c r="D78" s="171"/>
      <c r="E78" s="30" t="s">
        <v>770</v>
      </c>
      <c r="F78" s="30" t="s">
        <v>766</v>
      </c>
      <c r="G78" s="30" t="s">
        <v>771</v>
      </c>
      <c r="H78" s="85">
        <v>2900</v>
      </c>
      <c r="I78" s="86">
        <v>2900</v>
      </c>
      <c r="J78" s="170"/>
      <c r="K78" s="171"/>
      <c r="L78" s="170"/>
      <c r="M78" s="171"/>
    </row>
    <row r="79" spans="1:13">
      <c r="A79" s="168"/>
      <c r="B79" s="168"/>
      <c r="C79" s="168"/>
      <c r="D79" s="171"/>
      <c r="E79" s="30" t="s">
        <v>767</v>
      </c>
      <c r="F79" s="30" t="s">
        <v>764</v>
      </c>
      <c r="G79" s="30">
        <v>84585</v>
      </c>
      <c r="H79" s="85">
        <v>3045</v>
      </c>
      <c r="I79" s="86">
        <v>1573</v>
      </c>
      <c r="J79" s="170"/>
      <c r="K79" s="171"/>
      <c r="L79" s="170"/>
      <c r="M79" s="171"/>
    </row>
    <row r="80" spans="1:13">
      <c r="A80" s="168">
        <v>21</v>
      </c>
      <c r="B80" s="168" t="s">
        <v>4</v>
      </c>
      <c r="C80" s="168" t="s">
        <v>802</v>
      </c>
      <c r="D80" s="169" t="s">
        <v>803</v>
      </c>
      <c r="E80" s="75" t="s">
        <v>804</v>
      </c>
      <c r="F80" s="75" t="s">
        <v>805</v>
      </c>
      <c r="G80" s="30">
        <v>167978</v>
      </c>
      <c r="H80" s="85">
        <v>3369</v>
      </c>
      <c r="I80" s="86">
        <v>980</v>
      </c>
      <c r="J80" s="162">
        <v>800</v>
      </c>
      <c r="K80" s="165">
        <v>800</v>
      </c>
      <c r="L80" s="162">
        <v>8640</v>
      </c>
      <c r="M80" s="165">
        <f>I80+I81+I82+I83+K80</f>
        <v>5975</v>
      </c>
    </row>
    <row r="81" spans="1:13">
      <c r="A81" s="168"/>
      <c r="B81" s="168"/>
      <c r="C81" s="168"/>
      <c r="D81" s="166"/>
      <c r="E81" s="75" t="s">
        <v>806</v>
      </c>
      <c r="F81" s="75" t="s">
        <v>805</v>
      </c>
      <c r="G81" s="30">
        <v>167983</v>
      </c>
      <c r="H81" s="85">
        <v>3045</v>
      </c>
      <c r="I81" s="86">
        <v>3045</v>
      </c>
      <c r="J81" s="163"/>
      <c r="K81" s="166"/>
      <c r="L81" s="163"/>
      <c r="M81" s="166"/>
    </row>
    <row r="82" spans="1:13">
      <c r="A82" s="168"/>
      <c r="B82" s="168"/>
      <c r="C82" s="168"/>
      <c r="D82" s="166"/>
      <c r="E82" s="75" t="s">
        <v>807</v>
      </c>
      <c r="F82" s="75" t="s">
        <v>805</v>
      </c>
      <c r="G82" s="30">
        <v>167981</v>
      </c>
      <c r="H82" s="85">
        <v>2900</v>
      </c>
      <c r="I82" s="86">
        <v>970</v>
      </c>
      <c r="J82" s="163"/>
      <c r="K82" s="166"/>
      <c r="L82" s="163"/>
      <c r="M82" s="166"/>
    </row>
    <row r="83" spans="1:13">
      <c r="A83" s="168"/>
      <c r="B83" s="168"/>
      <c r="C83" s="168"/>
      <c r="D83" s="167"/>
      <c r="E83" s="75" t="s">
        <v>808</v>
      </c>
      <c r="F83" s="75" t="s">
        <v>805</v>
      </c>
      <c r="G83" s="30">
        <v>167985</v>
      </c>
      <c r="H83" s="85">
        <v>2600</v>
      </c>
      <c r="I83" s="86">
        <v>180</v>
      </c>
      <c r="J83" s="164"/>
      <c r="K83" s="167"/>
      <c r="L83" s="164"/>
      <c r="M83" s="167"/>
    </row>
    <row r="84" spans="1:13">
      <c r="A84" s="168">
        <v>22</v>
      </c>
      <c r="B84" s="168" t="s">
        <v>4</v>
      </c>
      <c r="C84" s="168" t="s">
        <v>815</v>
      </c>
      <c r="D84" s="169" t="s">
        <v>230</v>
      </c>
      <c r="E84" s="75" t="s">
        <v>816</v>
      </c>
      <c r="F84" s="75" t="s">
        <v>817</v>
      </c>
      <c r="G84" s="30">
        <v>74962</v>
      </c>
      <c r="H84" s="85">
        <v>3369</v>
      </c>
      <c r="I84" s="86">
        <v>3300</v>
      </c>
      <c r="J84" s="162">
        <v>800</v>
      </c>
      <c r="K84" s="165">
        <v>0</v>
      </c>
      <c r="L84" s="162">
        <v>8640</v>
      </c>
      <c r="M84" s="165">
        <f>I84+I85+I86+I87+K84</f>
        <v>8640</v>
      </c>
    </row>
    <row r="85" spans="1:13">
      <c r="A85" s="168"/>
      <c r="B85" s="168"/>
      <c r="C85" s="168"/>
      <c r="D85" s="166"/>
      <c r="E85" s="75" t="s">
        <v>818</v>
      </c>
      <c r="F85" s="75" t="s">
        <v>817</v>
      </c>
      <c r="G85" s="30">
        <v>75021</v>
      </c>
      <c r="H85" s="85">
        <v>3045</v>
      </c>
      <c r="I85" s="86">
        <v>3030</v>
      </c>
      <c r="J85" s="163"/>
      <c r="K85" s="166"/>
      <c r="L85" s="163"/>
      <c r="M85" s="166"/>
    </row>
    <row r="86" spans="1:13">
      <c r="A86" s="168"/>
      <c r="B86" s="168"/>
      <c r="C86" s="168"/>
      <c r="D86" s="166"/>
      <c r="E86" s="75" t="s">
        <v>819</v>
      </c>
      <c r="F86" s="75" t="s">
        <v>817</v>
      </c>
      <c r="G86" s="30">
        <v>75068</v>
      </c>
      <c r="H86" s="85">
        <v>2900</v>
      </c>
      <c r="I86" s="86">
        <v>2300</v>
      </c>
      <c r="J86" s="163"/>
      <c r="K86" s="166"/>
      <c r="L86" s="163"/>
      <c r="M86" s="166"/>
    </row>
    <row r="87" spans="1:13">
      <c r="A87" s="168"/>
      <c r="B87" s="168"/>
      <c r="C87" s="168"/>
      <c r="D87" s="167"/>
      <c r="E87" s="75" t="s">
        <v>820</v>
      </c>
      <c r="F87" s="75" t="s">
        <v>817</v>
      </c>
      <c r="G87" s="30">
        <v>74942</v>
      </c>
      <c r="H87" s="85">
        <v>2600</v>
      </c>
      <c r="I87" s="86">
        <v>10</v>
      </c>
      <c r="J87" s="164"/>
      <c r="K87" s="167"/>
      <c r="L87" s="164"/>
      <c r="M87" s="167"/>
    </row>
    <row r="88" spans="1:13">
      <c r="A88" s="168">
        <v>23</v>
      </c>
      <c r="B88" s="168" t="s">
        <v>4</v>
      </c>
      <c r="C88" s="168" t="s">
        <v>871</v>
      </c>
      <c r="D88" s="169" t="s">
        <v>928</v>
      </c>
      <c r="E88" s="75" t="s">
        <v>929</v>
      </c>
      <c r="F88" s="75" t="s">
        <v>930</v>
      </c>
      <c r="G88" s="30">
        <v>84566</v>
      </c>
      <c r="H88" s="85">
        <v>3369</v>
      </c>
      <c r="I88" s="86">
        <v>2400</v>
      </c>
      <c r="J88" s="162">
        <v>800</v>
      </c>
      <c r="K88" s="165">
        <v>200</v>
      </c>
      <c r="L88" s="162">
        <v>8640</v>
      </c>
      <c r="M88" s="165">
        <f>I88+I89+I90+I91+K88</f>
        <v>7320</v>
      </c>
    </row>
    <row r="89" spans="1:13">
      <c r="A89" s="168"/>
      <c r="B89" s="168"/>
      <c r="C89" s="168"/>
      <c r="D89" s="166"/>
      <c r="E89" s="75" t="s">
        <v>931</v>
      </c>
      <c r="F89" s="75" t="s">
        <v>930</v>
      </c>
      <c r="G89" s="30">
        <v>87114</v>
      </c>
      <c r="H89" s="85">
        <v>2900</v>
      </c>
      <c r="I89" s="86">
        <v>2900</v>
      </c>
      <c r="J89" s="163"/>
      <c r="K89" s="166"/>
      <c r="L89" s="163"/>
      <c r="M89" s="166"/>
    </row>
    <row r="90" spans="1:13">
      <c r="A90" s="168"/>
      <c r="B90" s="168"/>
      <c r="C90" s="168"/>
      <c r="D90" s="166"/>
      <c r="E90" s="75" t="s">
        <v>932</v>
      </c>
      <c r="F90" s="75" t="s">
        <v>930</v>
      </c>
      <c r="G90" s="30">
        <v>84582</v>
      </c>
      <c r="H90" s="85">
        <v>3045</v>
      </c>
      <c r="I90" s="86">
        <v>320</v>
      </c>
      <c r="J90" s="163"/>
      <c r="K90" s="166"/>
      <c r="L90" s="163"/>
      <c r="M90" s="166"/>
    </row>
    <row r="91" spans="1:13">
      <c r="A91" s="168"/>
      <c r="B91" s="168"/>
      <c r="C91" s="168"/>
      <c r="D91" s="167"/>
      <c r="E91" s="75" t="s">
        <v>933</v>
      </c>
      <c r="F91" s="75" t="s">
        <v>930</v>
      </c>
      <c r="G91" s="30">
        <v>84516</v>
      </c>
      <c r="H91" s="85">
        <v>2600</v>
      </c>
      <c r="I91" s="86">
        <v>1500</v>
      </c>
      <c r="J91" s="164"/>
      <c r="K91" s="167"/>
      <c r="L91" s="164"/>
      <c r="M91" s="167"/>
    </row>
    <row r="92" spans="1:13">
      <c r="A92" s="168">
        <v>24</v>
      </c>
      <c r="B92" s="168" t="s">
        <v>4</v>
      </c>
      <c r="C92" s="168" t="s">
        <v>871</v>
      </c>
      <c r="D92" s="169" t="s">
        <v>934</v>
      </c>
      <c r="E92" s="75" t="s">
        <v>929</v>
      </c>
      <c r="F92" s="75" t="s">
        <v>930</v>
      </c>
      <c r="G92" s="30">
        <v>84566</v>
      </c>
      <c r="H92" s="85">
        <v>3369</v>
      </c>
      <c r="I92" s="86">
        <v>2400</v>
      </c>
      <c r="J92" s="162">
        <v>800</v>
      </c>
      <c r="K92" s="165">
        <v>200</v>
      </c>
      <c r="L92" s="162">
        <v>8640</v>
      </c>
      <c r="M92" s="165">
        <f>I92+I93+I94+I95+K92</f>
        <v>8545</v>
      </c>
    </row>
    <row r="93" spans="1:13">
      <c r="A93" s="168"/>
      <c r="B93" s="168"/>
      <c r="C93" s="168"/>
      <c r="D93" s="166"/>
      <c r="E93" s="75" t="s">
        <v>935</v>
      </c>
      <c r="F93" s="75" t="s">
        <v>936</v>
      </c>
      <c r="G93" s="30">
        <v>410140</v>
      </c>
      <c r="H93" s="85">
        <v>2900</v>
      </c>
      <c r="I93" s="86">
        <v>2900</v>
      </c>
      <c r="J93" s="163"/>
      <c r="K93" s="166"/>
      <c r="L93" s="163"/>
      <c r="M93" s="166"/>
    </row>
    <row r="94" spans="1:13">
      <c r="A94" s="168"/>
      <c r="B94" s="168"/>
      <c r="C94" s="168"/>
      <c r="D94" s="166"/>
      <c r="E94" s="75" t="s">
        <v>937</v>
      </c>
      <c r="F94" s="75" t="s">
        <v>936</v>
      </c>
      <c r="G94" s="30">
        <v>410135</v>
      </c>
      <c r="H94" s="85">
        <v>3045</v>
      </c>
      <c r="I94" s="86">
        <v>3045</v>
      </c>
      <c r="J94" s="163"/>
      <c r="K94" s="166"/>
      <c r="L94" s="163"/>
      <c r="M94" s="166"/>
    </row>
    <row r="95" spans="1:13">
      <c r="A95" s="168"/>
      <c r="B95" s="168"/>
      <c r="C95" s="168"/>
      <c r="D95" s="167"/>
      <c r="E95" s="75"/>
      <c r="F95" s="75"/>
      <c r="G95" s="30"/>
      <c r="H95" s="85">
        <v>2600</v>
      </c>
      <c r="I95" s="86"/>
      <c r="J95" s="164"/>
      <c r="K95" s="167"/>
      <c r="L95" s="164"/>
      <c r="M95" s="167"/>
    </row>
    <row r="96" spans="1:13">
      <c r="A96" s="168">
        <v>25</v>
      </c>
      <c r="B96" s="168" t="s">
        <v>4</v>
      </c>
      <c r="C96" s="168" t="s">
        <v>871</v>
      </c>
      <c r="D96" s="169" t="s">
        <v>938</v>
      </c>
      <c r="E96" s="75" t="s">
        <v>929</v>
      </c>
      <c r="F96" s="75" t="s">
        <v>930</v>
      </c>
      <c r="G96" s="30">
        <v>84566</v>
      </c>
      <c r="H96" s="85">
        <v>3369</v>
      </c>
      <c r="I96" s="86">
        <v>2400</v>
      </c>
      <c r="J96" s="162">
        <v>800</v>
      </c>
      <c r="K96" s="165">
        <v>200</v>
      </c>
      <c r="L96" s="162">
        <v>8640</v>
      </c>
      <c r="M96" s="165">
        <f>I96+I97+I98+I99+K96</f>
        <v>7764</v>
      </c>
    </row>
    <row r="97" spans="1:13" ht="24">
      <c r="A97" s="168"/>
      <c r="B97" s="168"/>
      <c r="C97" s="168"/>
      <c r="D97" s="166"/>
      <c r="E97" s="75" t="s">
        <v>939</v>
      </c>
      <c r="F97" s="75" t="s">
        <v>936</v>
      </c>
      <c r="G97" s="30">
        <v>348937</v>
      </c>
      <c r="H97" s="85">
        <v>2900</v>
      </c>
      <c r="I97" s="86">
        <v>2119</v>
      </c>
      <c r="J97" s="163"/>
      <c r="K97" s="166"/>
      <c r="L97" s="163"/>
      <c r="M97" s="166"/>
    </row>
    <row r="98" spans="1:13">
      <c r="A98" s="168"/>
      <c r="B98" s="168"/>
      <c r="C98" s="168"/>
      <c r="D98" s="166"/>
      <c r="E98" s="75" t="s">
        <v>937</v>
      </c>
      <c r="F98" s="75" t="s">
        <v>936</v>
      </c>
      <c r="G98" s="30">
        <v>410135</v>
      </c>
      <c r="H98" s="85">
        <v>3045</v>
      </c>
      <c r="I98" s="86">
        <v>3045</v>
      </c>
      <c r="J98" s="163"/>
      <c r="K98" s="166"/>
      <c r="L98" s="163"/>
      <c r="M98" s="166"/>
    </row>
    <row r="99" spans="1:13">
      <c r="A99" s="168"/>
      <c r="B99" s="168"/>
      <c r="C99" s="168"/>
      <c r="D99" s="167"/>
      <c r="E99" s="75"/>
      <c r="F99" s="75"/>
      <c r="G99" s="30"/>
      <c r="H99" s="85">
        <v>2600</v>
      </c>
      <c r="I99" s="86"/>
      <c r="J99" s="164"/>
      <c r="K99" s="167"/>
      <c r="L99" s="164"/>
      <c r="M99" s="167"/>
    </row>
    <row r="100" spans="1:13">
      <c r="A100" s="168">
        <v>26</v>
      </c>
      <c r="B100" s="168" t="s">
        <v>1021</v>
      </c>
      <c r="C100" s="168" t="s">
        <v>1022</v>
      </c>
      <c r="D100" s="169" t="s">
        <v>1023</v>
      </c>
      <c r="E100" s="95" t="s">
        <v>1024</v>
      </c>
      <c r="F100" s="95" t="s">
        <v>1025</v>
      </c>
      <c r="G100" s="30">
        <v>262652</v>
      </c>
      <c r="H100" s="85">
        <v>3369</v>
      </c>
      <c r="I100" s="95">
        <v>3369</v>
      </c>
      <c r="J100" s="162">
        <v>800</v>
      </c>
      <c r="K100" s="165">
        <v>50</v>
      </c>
      <c r="L100" s="162">
        <v>8640</v>
      </c>
      <c r="M100" s="165">
        <f>I100+I101+I102+I103+K100</f>
        <v>7199</v>
      </c>
    </row>
    <row r="101" spans="1:13">
      <c r="A101" s="168"/>
      <c r="B101" s="168"/>
      <c r="C101" s="168"/>
      <c r="D101" s="166"/>
      <c r="E101" s="95" t="s">
        <v>1026</v>
      </c>
      <c r="F101" s="95" t="s">
        <v>1025</v>
      </c>
      <c r="G101" s="30">
        <v>262657</v>
      </c>
      <c r="H101" s="85">
        <v>2900</v>
      </c>
      <c r="I101" s="95">
        <v>480</v>
      </c>
      <c r="J101" s="163"/>
      <c r="K101" s="166"/>
      <c r="L101" s="163"/>
      <c r="M101" s="166"/>
    </row>
    <row r="102" spans="1:13">
      <c r="A102" s="168"/>
      <c r="B102" s="168"/>
      <c r="C102" s="168"/>
      <c r="D102" s="166"/>
      <c r="E102" s="95" t="s">
        <v>1027</v>
      </c>
      <c r="F102" s="95" t="s">
        <v>1025</v>
      </c>
      <c r="G102" s="30">
        <v>262648</v>
      </c>
      <c r="H102" s="85">
        <v>3045</v>
      </c>
      <c r="I102" s="95">
        <v>700</v>
      </c>
      <c r="J102" s="163"/>
      <c r="K102" s="166"/>
      <c r="L102" s="163"/>
      <c r="M102" s="166"/>
    </row>
    <row r="103" spans="1:13">
      <c r="A103" s="168"/>
      <c r="B103" s="168"/>
      <c r="C103" s="168"/>
      <c r="D103" s="167"/>
      <c r="E103" s="95" t="s">
        <v>1028</v>
      </c>
      <c r="F103" s="95" t="s">
        <v>1025</v>
      </c>
      <c r="G103" s="30">
        <v>262680</v>
      </c>
      <c r="H103" s="85">
        <v>2600</v>
      </c>
      <c r="I103" s="95">
        <v>2600</v>
      </c>
      <c r="J103" s="164"/>
      <c r="K103" s="167"/>
      <c r="L103" s="164"/>
      <c r="M103" s="167"/>
    </row>
    <row r="104" spans="1:13" ht="14.25">
      <c r="A104" s="168">
        <v>27</v>
      </c>
      <c r="B104" s="168" t="s">
        <v>4</v>
      </c>
      <c r="C104" s="168" t="s">
        <v>1036</v>
      </c>
      <c r="D104" s="169" t="s">
        <v>1037</v>
      </c>
      <c r="E104" s="96" t="s">
        <v>25</v>
      </c>
      <c r="F104" s="97" t="s">
        <v>1038</v>
      </c>
      <c r="G104" s="80">
        <v>53021</v>
      </c>
      <c r="H104" s="90">
        <v>3369</v>
      </c>
      <c r="I104" s="80">
        <v>3368</v>
      </c>
      <c r="J104" s="162">
        <v>800</v>
      </c>
      <c r="K104" s="165">
        <v>0</v>
      </c>
      <c r="L104" s="162">
        <v>8640</v>
      </c>
      <c r="M104" s="165">
        <v>8640</v>
      </c>
    </row>
    <row r="105" spans="1:13" ht="14.25">
      <c r="A105" s="168"/>
      <c r="B105" s="168"/>
      <c r="C105" s="168"/>
      <c r="D105" s="166"/>
      <c r="E105" s="97" t="s">
        <v>830</v>
      </c>
      <c r="F105" s="97" t="s">
        <v>1038</v>
      </c>
      <c r="G105" s="80">
        <v>52932</v>
      </c>
      <c r="H105" s="90">
        <v>2900</v>
      </c>
      <c r="I105" s="80">
        <v>2029</v>
      </c>
      <c r="J105" s="163"/>
      <c r="K105" s="166"/>
      <c r="L105" s="163"/>
      <c r="M105" s="166"/>
    </row>
    <row r="106" spans="1:13" ht="14.25">
      <c r="A106" s="168"/>
      <c r="B106" s="168"/>
      <c r="C106" s="168"/>
      <c r="D106" s="166"/>
      <c r="E106" s="97" t="s">
        <v>831</v>
      </c>
      <c r="F106" s="97" t="s">
        <v>1038</v>
      </c>
      <c r="G106" s="80">
        <v>52892</v>
      </c>
      <c r="H106" s="90">
        <v>3045</v>
      </c>
      <c r="I106" s="80">
        <v>3043</v>
      </c>
      <c r="J106" s="163"/>
      <c r="K106" s="166"/>
      <c r="L106" s="163"/>
      <c r="M106" s="166"/>
    </row>
    <row r="107" spans="1:13" ht="14.25">
      <c r="A107" s="168"/>
      <c r="B107" s="168"/>
      <c r="C107" s="168"/>
      <c r="D107" s="167"/>
      <c r="E107" s="97" t="s">
        <v>1039</v>
      </c>
      <c r="F107" s="97" t="s">
        <v>1038</v>
      </c>
      <c r="G107" s="80">
        <v>52952</v>
      </c>
      <c r="H107" s="90">
        <v>2600</v>
      </c>
      <c r="I107" s="80">
        <v>200</v>
      </c>
      <c r="J107" s="164"/>
      <c r="K107" s="167"/>
      <c r="L107" s="164"/>
      <c r="M107" s="167"/>
    </row>
    <row r="108" spans="1:13" ht="14.25">
      <c r="A108" s="168">
        <v>28</v>
      </c>
      <c r="B108" s="168" t="s">
        <v>4</v>
      </c>
      <c r="C108" s="168" t="s">
        <v>1036</v>
      </c>
      <c r="D108" s="169" t="s">
        <v>1040</v>
      </c>
      <c r="E108" s="96" t="s">
        <v>25</v>
      </c>
      <c r="F108" s="97" t="s">
        <v>1041</v>
      </c>
      <c r="G108" s="80">
        <v>51598</v>
      </c>
      <c r="H108" s="90">
        <v>3369</v>
      </c>
      <c r="I108" s="80">
        <v>3368</v>
      </c>
      <c r="J108" s="162">
        <v>800</v>
      </c>
      <c r="K108" s="165">
        <v>0</v>
      </c>
      <c r="L108" s="162">
        <v>8640</v>
      </c>
      <c r="M108" s="165">
        <v>8640</v>
      </c>
    </row>
    <row r="109" spans="1:13" ht="14.25">
      <c r="A109" s="168"/>
      <c r="B109" s="168"/>
      <c r="C109" s="168"/>
      <c r="D109" s="166"/>
      <c r="E109" s="97" t="s">
        <v>830</v>
      </c>
      <c r="F109" s="97" t="s">
        <v>1041</v>
      </c>
      <c r="G109" s="80">
        <v>51676</v>
      </c>
      <c r="H109" s="90">
        <v>2900</v>
      </c>
      <c r="I109" s="80">
        <v>2029</v>
      </c>
      <c r="J109" s="163"/>
      <c r="K109" s="166"/>
      <c r="L109" s="163"/>
      <c r="M109" s="166"/>
    </row>
    <row r="110" spans="1:13" ht="14.25">
      <c r="A110" s="168"/>
      <c r="B110" s="168"/>
      <c r="C110" s="168"/>
      <c r="D110" s="166"/>
      <c r="E110" s="97" t="s">
        <v>831</v>
      </c>
      <c r="F110" s="97" t="s">
        <v>1038</v>
      </c>
      <c r="G110" s="80">
        <v>52932</v>
      </c>
      <c r="H110" s="90">
        <v>3045</v>
      </c>
      <c r="I110" s="80">
        <v>3043</v>
      </c>
      <c r="J110" s="163"/>
      <c r="K110" s="166"/>
      <c r="L110" s="163"/>
      <c r="M110" s="166"/>
    </row>
    <row r="111" spans="1:13" ht="14.25">
      <c r="A111" s="168"/>
      <c r="B111" s="168"/>
      <c r="C111" s="168"/>
      <c r="D111" s="167"/>
      <c r="E111" s="97" t="s">
        <v>1039</v>
      </c>
      <c r="F111" s="97" t="s">
        <v>1038</v>
      </c>
      <c r="G111" s="80">
        <v>52952</v>
      </c>
      <c r="H111" s="90">
        <v>2600</v>
      </c>
      <c r="I111" s="80">
        <v>200</v>
      </c>
      <c r="J111" s="164"/>
      <c r="K111" s="167"/>
      <c r="L111" s="164"/>
      <c r="M111" s="167"/>
    </row>
    <row r="112" spans="1:13">
      <c r="A112" s="168">
        <v>29</v>
      </c>
      <c r="B112" s="168" t="s">
        <v>4</v>
      </c>
      <c r="C112" s="168" t="s">
        <v>1055</v>
      </c>
      <c r="D112" s="169" t="s">
        <v>1070</v>
      </c>
      <c r="E112" s="75" t="s">
        <v>1071</v>
      </c>
      <c r="F112" s="75" t="s">
        <v>1072</v>
      </c>
      <c r="G112" s="29">
        <v>410535</v>
      </c>
      <c r="H112" s="85">
        <v>3369</v>
      </c>
      <c r="I112" s="86">
        <v>3368</v>
      </c>
      <c r="J112" s="162">
        <v>800</v>
      </c>
      <c r="K112" s="165">
        <v>50</v>
      </c>
      <c r="L112" s="162">
        <v>8640</v>
      </c>
      <c r="M112" s="165">
        <f>I113+I114+I112+I115+K112</f>
        <v>8639</v>
      </c>
    </row>
    <row r="113" spans="1:13">
      <c r="A113" s="168"/>
      <c r="B113" s="168"/>
      <c r="C113" s="168"/>
      <c r="D113" s="166" t="s">
        <v>1073</v>
      </c>
      <c r="E113" s="75" t="s">
        <v>1074</v>
      </c>
      <c r="F113" s="75" t="s">
        <v>1075</v>
      </c>
      <c r="G113" s="29">
        <v>410537</v>
      </c>
      <c r="H113" s="85">
        <v>2900</v>
      </c>
      <c r="I113" s="86">
        <v>2118</v>
      </c>
      <c r="J113" s="163"/>
      <c r="K113" s="166"/>
      <c r="L113" s="163"/>
      <c r="M113" s="166"/>
    </row>
    <row r="114" spans="1:13">
      <c r="A114" s="168"/>
      <c r="B114" s="168"/>
      <c r="C114" s="168"/>
      <c r="D114" s="166" t="s">
        <v>1073</v>
      </c>
      <c r="E114" s="75" t="s">
        <v>1076</v>
      </c>
      <c r="F114" s="75" t="s">
        <v>1075</v>
      </c>
      <c r="G114" s="29">
        <v>410538</v>
      </c>
      <c r="H114" s="85">
        <v>3045</v>
      </c>
      <c r="I114" s="86">
        <v>3043</v>
      </c>
      <c r="J114" s="163"/>
      <c r="K114" s="166"/>
      <c r="L114" s="163"/>
      <c r="M114" s="166"/>
    </row>
    <row r="115" spans="1:13">
      <c r="A115" s="168"/>
      <c r="B115" s="168"/>
      <c r="C115" s="168"/>
      <c r="D115" s="167" t="s">
        <v>1073</v>
      </c>
      <c r="E115" s="75" t="s">
        <v>1077</v>
      </c>
      <c r="F115" s="75" t="s">
        <v>1075</v>
      </c>
      <c r="G115" s="29">
        <v>410539</v>
      </c>
      <c r="H115" s="85">
        <v>2600</v>
      </c>
      <c r="I115" s="86">
        <v>60</v>
      </c>
      <c r="J115" s="164"/>
      <c r="K115" s="167"/>
      <c r="L115" s="164"/>
      <c r="M115" s="167"/>
    </row>
    <row r="116" spans="1:13">
      <c r="A116" s="168">
        <v>30</v>
      </c>
      <c r="B116" s="168" t="s">
        <v>4</v>
      </c>
      <c r="C116" s="168" t="s">
        <v>1055</v>
      </c>
      <c r="D116" s="169" t="s">
        <v>1078</v>
      </c>
      <c r="E116" s="75" t="s">
        <v>1079</v>
      </c>
      <c r="F116" s="75" t="s">
        <v>1075</v>
      </c>
      <c r="G116" s="29">
        <v>410534</v>
      </c>
      <c r="H116" s="85">
        <v>3369</v>
      </c>
      <c r="I116" s="86">
        <v>3368</v>
      </c>
      <c r="J116" s="162">
        <v>800</v>
      </c>
      <c r="K116" s="165">
        <v>50</v>
      </c>
      <c r="L116" s="162">
        <v>8640</v>
      </c>
      <c r="M116" s="165">
        <f>I116+I117+I118+I119+K116</f>
        <v>8639</v>
      </c>
    </row>
    <row r="117" spans="1:13">
      <c r="A117" s="168"/>
      <c r="B117" s="168"/>
      <c r="C117" s="168"/>
      <c r="D117" s="166" t="s">
        <v>1080</v>
      </c>
      <c r="E117" s="75" t="s">
        <v>1081</v>
      </c>
      <c r="F117" s="75" t="s">
        <v>1075</v>
      </c>
      <c r="G117" s="29">
        <v>410536</v>
      </c>
      <c r="H117" s="85">
        <v>2900</v>
      </c>
      <c r="I117" s="86">
        <v>2118</v>
      </c>
      <c r="J117" s="163"/>
      <c r="K117" s="166"/>
      <c r="L117" s="163"/>
      <c r="M117" s="166"/>
    </row>
    <row r="118" spans="1:13">
      <c r="A118" s="168"/>
      <c r="B118" s="168"/>
      <c r="C118" s="168"/>
      <c r="D118" s="166" t="s">
        <v>1080</v>
      </c>
      <c r="E118" s="75" t="s">
        <v>1076</v>
      </c>
      <c r="F118" s="75" t="s">
        <v>1075</v>
      </c>
      <c r="G118" s="29">
        <v>410538</v>
      </c>
      <c r="H118" s="85">
        <v>3045</v>
      </c>
      <c r="I118" s="86">
        <v>3043</v>
      </c>
      <c r="J118" s="163"/>
      <c r="K118" s="166"/>
      <c r="L118" s="163"/>
      <c r="M118" s="166"/>
    </row>
    <row r="119" spans="1:13">
      <c r="A119" s="168"/>
      <c r="B119" s="168"/>
      <c r="C119" s="168"/>
      <c r="D119" s="167" t="s">
        <v>1080</v>
      </c>
      <c r="E119" s="75" t="s">
        <v>1077</v>
      </c>
      <c r="F119" s="75" t="s">
        <v>1075</v>
      </c>
      <c r="G119" s="29">
        <v>410539</v>
      </c>
      <c r="H119" s="85">
        <v>2600</v>
      </c>
      <c r="I119" s="86">
        <v>60</v>
      </c>
      <c r="J119" s="164"/>
      <c r="K119" s="167"/>
      <c r="L119" s="164"/>
      <c r="M119" s="167"/>
    </row>
  </sheetData>
  <mergeCells count="241">
    <mergeCell ref="J3:J6"/>
    <mergeCell ref="K3:K6"/>
    <mergeCell ref="L3:L6"/>
    <mergeCell ref="M3:M6"/>
    <mergeCell ref="A7:A10"/>
    <mergeCell ref="B7:B10"/>
    <mergeCell ref="C7:C10"/>
    <mergeCell ref="D7:D10"/>
    <mergeCell ref="J7:J10"/>
    <mergeCell ref="K7:K10"/>
    <mergeCell ref="A3:A6"/>
    <mergeCell ref="B3:B6"/>
    <mergeCell ref="C3:C6"/>
    <mergeCell ref="D3:D6"/>
    <mergeCell ref="L7:L10"/>
    <mergeCell ref="M7:M10"/>
    <mergeCell ref="A11:A14"/>
    <mergeCell ref="B11:B14"/>
    <mergeCell ref="C11:C14"/>
    <mergeCell ref="D11:D14"/>
    <mergeCell ref="J11:J14"/>
    <mergeCell ref="K11:K14"/>
    <mergeCell ref="L11:L14"/>
    <mergeCell ref="M11:M14"/>
    <mergeCell ref="L15:L18"/>
    <mergeCell ref="M15:M18"/>
    <mergeCell ref="A19:A22"/>
    <mergeCell ref="B19:B22"/>
    <mergeCell ref="C19:C22"/>
    <mergeCell ref="D19:D22"/>
    <mergeCell ref="J19:J22"/>
    <mergeCell ref="K19:K22"/>
    <mergeCell ref="L19:L22"/>
    <mergeCell ref="M19:M22"/>
    <mergeCell ref="A15:A18"/>
    <mergeCell ref="B15:B18"/>
    <mergeCell ref="C15:C18"/>
    <mergeCell ref="D15:D18"/>
    <mergeCell ref="J15:J18"/>
    <mergeCell ref="K15:K18"/>
    <mergeCell ref="L23:L26"/>
    <mergeCell ref="M23:M26"/>
    <mergeCell ref="A27:A30"/>
    <mergeCell ref="B27:B30"/>
    <mergeCell ref="C27:C30"/>
    <mergeCell ref="D27:D30"/>
    <mergeCell ref="J27:J30"/>
    <mergeCell ref="K27:K30"/>
    <mergeCell ref="L27:L30"/>
    <mergeCell ref="M27:M30"/>
    <mergeCell ref="A23:A26"/>
    <mergeCell ref="B23:B26"/>
    <mergeCell ref="C23:C26"/>
    <mergeCell ref="D23:D26"/>
    <mergeCell ref="J23:J26"/>
    <mergeCell ref="K23:K26"/>
    <mergeCell ref="L31:L34"/>
    <mergeCell ref="M31:M34"/>
    <mergeCell ref="A35:A38"/>
    <mergeCell ref="B35:B38"/>
    <mergeCell ref="C35:C38"/>
    <mergeCell ref="D35:D38"/>
    <mergeCell ref="J35:J38"/>
    <mergeCell ref="K35:K38"/>
    <mergeCell ref="L35:L38"/>
    <mergeCell ref="M35:M38"/>
    <mergeCell ref="A31:A34"/>
    <mergeCell ref="B31:B34"/>
    <mergeCell ref="C31:C34"/>
    <mergeCell ref="D31:D34"/>
    <mergeCell ref="J31:J34"/>
    <mergeCell ref="K31:K34"/>
    <mergeCell ref="L39:L42"/>
    <mergeCell ref="M39:M42"/>
    <mergeCell ref="A43:A46"/>
    <mergeCell ref="B43:B46"/>
    <mergeCell ref="C43:C46"/>
    <mergeCell ref="D43:D46"/>
    <mergeCell ref="J43:J46"/>
    <mergeCell ref="K43:K46"/>
    <mergeCell ref="L43:L46"/>
    <mergeCell ref="M43:M46"/>
    <mergeCell ref="A39:A42"/>
    <mergeCell ref="B39:B42"/>
    <mergeCell ref="C39:C42"/>
    <mergeCell ref="D39:D42"/>
    <mergeCell ref="J39:J42"/>
    <mergeCell ref="K39:K42"/>
    <mergeCell ref="L47:L50"/>
    <mergeCell ref="M47:M50"/>
    <mergeCell ref="A51:A54"/>
    <mergeCell ref="B51:B54"/>
    <mergeCell ref="C51:C54"/>
    <mergeCell ref="D51:D54"/>
    <mergeCell ref="J51:J54"/>
    <mergeCell ref="K51:K54"/>
    <mergeCell ref="L51:L54"/>
    <mergeCell ref="M51:M54"/>
    <mergeCell ref="A47:A50"/>
    <mergeCell ref="B47:B50"/>
    <mergeCell ref="C47:C50"/>
    <mergeCell ref="D47:D50"/>
    <mergeCell ref="J47:J50"/>
    <mergeCell ref="K47:K50"/>
    <mergeCell ref="L55:L58"/>
    <mergeCell ref="M55:M58"/>
    <mergeCell ref="A59:A62"/>
    <mergeCell ref="B59:B62"/>
    <mergeCell ref="C59:C62"/>
    <mergeCell ref="D59:D62"/>
    <mergeCell ref="J59:J62"/>
    <mergeCell ref="K59:K62"/>
    <mergeCell ref="L59:L62"/>
    <mergeCell ref="M59:M62"/>
    <mergeCell ref="A55:A58"/>
    <mergeCell ref="B55:B58"/>
    <mergeCell ref="C55:C58"/>
    <mergeCell ref="D55:D58"/>
    <mergeCell ref="J55:J58"/>
    <mergeCell ref="K55:K58"/>
    <mergeCell ref="L63:L67"/>
    <mergeCell ref="M63:M67"/>
    <mergeCell ref="I66:I67"/>
    <mergeCell ref="A68:A70"/>
    <mergeCell ref="B68:B70"/>
    <mergeCell ref="C68:C70"/>
    <mergeCell ref="D68:D70"/>
    <mergeCell ref="J68:J70"/>
    <mergeCell ref="K68:K70"/>
    <mergeCell ref="L68:L70"/>
    <mergeCell ref="A63:A67"/>
    <mergeCell ref="B63:B67"/>
    <mergeCell ref="C63:C67"/>
    <mergeCell ref="D63:D67"/>
    <mergeCell ref="J63:J67"/>
    <mergeCell ref="K63:K67"/>
    <mergeCell ref="M68:M70"/>
    <mergeCell ref="A71:A73"/>
    <mergeCell ref="B71:B73"/>
    <mergeCell ref="C71:C73"/>
    <mergeCell ref="D71:D73"/>
    <mergeCell ref="J71:J73"/>
    <mergeCell ref="K71:K73"/>
    <mergeCell ref="L71:L73"/>
    <mergeCell ref="M71:M73"/>
    <mergeCell ref="L74:L76"/>
    <mergeCell ref="M74:M76"/>
    <mergeCell ref="A77:A79"/>
    <mergeCell ref="B77:B79"/>
    <mergeCell ref="C77:C79"/>
    <mergeCell ref="D77:D79"/>
    <mergeCell ref="J77:J79"/>
    <mergeCell ref="K77:K79"/>
    <mergeCell ref="L77:L79"/>
    <mergeCell ref="M77:M79"/>
    <mergeCell ref="A74:A76"/>
    <mergeCell ref="B74:B76"/>
    <mergeCell ref="C74:C76"/>
    <mergeCell ref="D74:D76"/>
    <mergeCell ref="J74:J76"/>
    <mergeCell ref="K74:K76"/>
    <mergeCell ref="L80:L83"/>
    <mergeCell ref="M80:M83"/>
    <mergeCell ref="A84:A87"/>
    <mergeCell ref="B84:B87"/>
    <mergeCell ref="C84:C87"/>
    <mergeCell ref="D84:D87"/>
    <mergeCell ref="J84:J87"/>
    <mergeCell ref="K84:K87"/>
    <mergeCell ref="L84:L87"/>
    <mergeCell ref="M84:M87"/>
    <mergeCell ref="A80:A83"/>
    <mergeCell ref="B80:B83"/>
    <mergeCell ref="C80:C83"/>
    <mergeCell ref="D80:D83"/>
    <mergeCell ref="J80:J83"/>
    <mergeCell ref="K80:K83"/>
    <mergeCell ref="L88:L91"/>
    <mergeCell ref="M88:M91"/>
    <mergeCell ref="A92:A95"/>
    <mergeCell ref="B92:B95"/>
    <mergeCell ref="C92:C95"/>
    <mergeCell ref="D92:D95"/>
    <mergeCell ref="J92:J95"/>
    <mergeCell ref="K92:K95"/>
    <mergeCell ref="L92:L95"/>
    <mergeCell ref="M92:M95"/>
    <mergeCell ref="A88:A91"/>
    <mergeCell ref="B88:B91"/>
    <mergeCell ref="C88:C91"/>
    <mergeCell ref="D88:D91"/>
    <mergeCell ref="J88:J91"/>
    <mergeCell ref="K88:K91"/>
    <mergeCell ref="L96:L99"/>
    <mergeCell ref="M96:M99"/>
    <mergeCell ref="A100:A103"/>
    <mergeCell ref="B100:B103"/>
    <mergeCell ref="C100:C103"/>
    <mergeCell ref="D100:D103"/>
    <mergeCell ref="J100:J103"/>
    <mergeCell ref="K100:K103"/>
    <mergeCell ref="L100:L103"/>
    <mergeCell ref="M100:M103"/>
    <mergeCell ref="A96:A99"/>
    <mergeCell ref="B96:B99"/>
    <mergeCell ref="C96:C99"/>
    <mergeCell ref="D96:D99"/>
    <mergeCell ref="J96:J99"/>
    <mergeCell ref="K96:K99"/>
    <mergeCell ref="L104:L107"/>
    <mergeCell ref="M104:M107"/>
    <mergeCell ref="A108:A111"/>
    <mergeCell ref="B108:B111"/>
    <mergeCell ref="C108:C111"/>
    <mergeCell ref="D108:D111"/>
    <mergeCell ref="J108:J111"/>
    <mergeCell ref="K108:K111"/>
    <mergeCell ref="L108:L111"/>
    <mergeCell ref="M108:M111"/>
    <mergeCell ref="A104:A107"/>
    <mergeCell ref="B104:B107"/>
    <mergeCell ref="C104:C107"/>
    <mergeCell ref="D104:D107"/>
    <mergeCell ref="J104:J107"/>
    <mergeCell ref="K104:K107"/>
    <mergeCell ref="L112:L115"/>
    <mergeCell ref="M112:M115"/>
    <mergeCell ref="A116:A119"/>
    <mergeCell ref="B116:B119"/>
    <mergeCell ref="C116:C119"/>
    <mergeCell ref="D116:D119"/>
    <mergeCell ref="J116:J119"/>
    <mergeCell ref="K116:K119"/>
    <mergeCell ref="L116:L119"/>
    <mergeCell ref="M116:M119"/>
    <mergeCell ref="A112:A115"/>
    <mergeCell ref="B112:B115"/>
    <mergeCell ref="C112:C115"/>
    <mergeCell ref="D112:D115"/>
    <mergeCell ref="J112:J115"/>
    <mergeCell ref="K112:K115"/>
  </mergeCells>
  <phoneticPr fontId="5" type="noConversion"/>
  <conditionalFormatting sqref="E7:E10">
    <cfRule type="containsText" dxfId="3" priority="2" operator="containsText" text="髋臼螺钉">
      <formula>NOT(ISERROR(SEARCH("髋臼螺钉",E7)))</formula>
    </cfRule>
  </conditionalFormatting>
  <conditionalFormatting sqref="G7:G10">
    <cfRule type="containsText" dxfId="2" priority="1" operator="containsText" text="；">
      <formula>NOT(ISERROR(SEARCH("；",G7)))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6"/>
  <sheetViews>
    <sheetView topLeftCell="A549" zoomScale="85" zoomScaleNormal="85" workbookViewId="0">
      <selection activeCell="G568" sqref="G568"/>
    </sheetView>
  </sheetViews>
  <sheetFormatPr defaultRowHeight="13.5"/>
  <cols>
    <col min="1" max="1" width="15.875" customWidth="1"/>
    <col min="2" max="2" width="24.625" customWidth="1"/>
    <col min="3" max="3" width="25" customWidth="1"/>
    <col min="4" max="4" width="19.5" customWidth="1"/>
    <col min="5" max="5" width="20.75" customWidth="1"/>
    <col min="6" max="6" width="26.625" customWidth="1"/>
    <col min="7" max="7" width="20.125" customWidth="1"/>
    <col min="8" max="8" width="17.875" customWidth="1"/>
    <col min="9" max="9" width="20.25" customWidth="1"/>
    <col min="10" max="10" width="11.875" style="71" customWidth="1"/>
    <col min="11" max="11" width="13.625" customWidth="1"/>
  </cols>
  <sheetData>
    <row r="1" spans="1:11" ht="15.75">
      <c r="A1" s="18" t="s">
        <v>42</v>
      </c>
      <c r="B1" s="1"/>
      <c r="C1" s="1"/>
      <c r="D1" s="1"/>
      <c r="E1" s="1"/>
      <c r="F1" s="2"/>
      <c r="G1" s="1"/>
      <c r="H1" s="1"/>
      <c r="I1" s="8"/>
      <c r="J1" s="25"/>
      <c r="K1" s="4"/>
    </row>
    <row r="2" spans="1:11" ht="31.5">
      <c r="A2" s="5" t="s">
        <v>0</v>
      </c>
      <c r="B2" s="5" t="s">
        <v>1</v>
      </c>
      <c r="C2" s="5" t="s">
        <v>2</v>
      </c>
      <c r="D2" s="5" t="s">
        <v>5</v>
      </c>
      <c r="E2" s="5" t="s">
        <v>7</v>
      </c>
      <c r="F2" s="5" t="s">
        <v>6</v>
      </c>
      <c r="G2" s="7" t="s">
        <v>8</v>
      </c>
      <c r="H2" s="16" t="s">
        <v>41</v>
      </c>
      <c r="I2" s="16" t="s">
        <v>34</v>
      </c>
      <c r="J2" s="17" t="s">
        <v>45</v>
      </c>
      <c r="K2" s="16" t="s">
        <v>46</v>
      </c>
    </row>
    <row r="3" spans="1:11">
      <c r="A3" s="154">
        <v>1</v>
      </c>
      <c r="B3" s="154" t="s">
        <v>29</v>
      </c>
      <c r="C3" s="154" t="s">
        <v>52</v>
      </c>
      <c r="D3" s="161" t="s">
        <v>109</v>
      </c>
      <c r="E3" s="41" t="s">
        <v>54</v>
      </c>
      <c r="F3" s="41" t="s">
        <v>55</v>
      </c>
      <c r="G3" s="42">
        <v>255877</v>
      </c>
      <c r="H3" s="41">
        <v>3950</v>
      </c>
      <c r="I3" s="240">
        <v>0</v>
      </c>
      <c r="J3" s="242">
        <v>8290</v>
      </c>
      <c r="K3" s="235">
        <f>H3+H4+H5+I3</f>
        <v>8290</v>
      </c>
    </row>
    <row r="4" spans="1:11">
      <c r="A4" s="154"/>
      <c r="B4" s="154"/>
      <c r="C4" s="154"/>
      <c r="D4" s="161"/>
      <c r="E4" s="41" t="s">
        <v>110</v>
      </c>
      <c r="F4" s="41" t="s">
        <v>55</v>
      </c>
      <c r="G4" s="44">
        <v>255945</v>
      </c>
      <c r="H4" s="41">
        <v>2200</v>
      </c>
      <c r="I4" s="241"/>
      <c r="J4" s="243"/>
      <c r="K4" s="236"/>
    </row>
    <row r="5" spans="1:11">
      <c r="A5" s="154"/>
      <c r="B5" s="154"/>
      <c r="C5" s="154"/>
      <c r="D5" s="161"/>
      <c r="E5" s="41" t="s">
        <v>111</v>
      </c>
      <c r="F5" s="41" t="s">
        <v>55</v>
      </c>
      <c r="G5" s="42">
        <v>256077</v>
      </c>
      <c r="H5" s="41">
        <v>2140</v>
      </c>
      <c r="I5" s="241"/>
      <c r="J5" s="243"/>
      <c r="K5" s="236"/>
    </row>
    <row r="6" spans="1:11">
      <c r="A6" s="154">
        <v>2</v>
      </c>
      <c r="B6" s="154" t="s">
        <v>29</v>
      </c>
      <c r="C6" s="154" t="s">
        <v>52</v>
      </c>
      <c r="D6" s="161" t="s">
        <v>112</v>
      </c>
      <c r="E6" s="41" t="s">
        <v>62</v>
      </c>
      <c r="F6" s="41" t="s">
        <v>58</v>
      </c>
      <c r="G6" s="44">
        <v>57325</v>
      </c>
      <c r="H6" s="41">
        <v>3950</v>
      </c>
      <c r="I6" s="240">
        <v>0</v>
      </c>
      <c r="J6" s="242">
        <v>8290</v>
      </c>
      <c r="K6" s="235">
        <f>H6+H7+H8+I6</f>
        <v>8290</v>
      </c>
    </row>
    <row r="7" spans="1:11">
      <c r="A7" s="154"/>
      <c r="B7" s="154"/>
      <c r="C7" s="154"/>
      <c r="D7" s="161"/>
      <c r="E7" s="41" t="s">
        <v>110</v>
      </c>
      <c r="F7" s="41" t="s">
        <v>55</v>
      </c>
      <c r="G7" s="44">
        <v>255945</v>
      </c>
      <c r="H7" s="41">
        <v>2200</v>
      </c>
      <c r="I7" s="241"/>
      <c r="J7" s="243"/>
      <c r="K7" s="236"/>
    </row>
    <row r="8" spans="1:11">
      <c r="A8" s="154"/>
      <c r="B8" s="154"/>
      <c r="C8" s="154"/>
      <c r="D8" s="161"/>
      <c r="E8" s="41" t="s">
        <v>113</v>
      </c>
      <c r="F8" s="41" t="s">
        <v>55</v>
      </c>
      <c r="G8" s="42">
        <v>256073</v>
      </c>
      <c r="H8" s="41">
        <v>2140</v>
      </c>
      <c r="I8" s="241"/>
      <c r="J8" s="243"/>
      <c r="K8" s="236"/>
    </row>
    <row r="9" spans="1:11">
      <c r="A9" s="154">
        <v>3</v>
      </c>
      <c r="B9" s="154" t="s">
        <v>29</v>
      </c>
      <c r="C9" s="154" t="s">
        <v>52</v>
      </c>
      <c r="D9" s="161" t="s">
        <v>114</v>
      </c>
      <c r="E9" s="41" t="s">
        <v>62</v>
      </c>
      <c r="F9" s="41" t="s">
        <v>58</v>
      </c>
      <c r="G9" s="44">
        <v>57325</v>
      </c>
      <c r="H9" s="41">
        <v>3950</v>
      </c>
      <c r="I9" s="237">
        <v>0</v>
      </c>
      <c r="J9" s="238">
        <v>8290</v>
      </c>
      <c r="K9" s="239">
        <f>H9+H10+H11+I9</f>
        <v>8290</v>
      </c>
    </row>
    <row r="10" spans="1:11">
      <c r="A10" s="154"/>
      <c r="B10" s="154"/>
      <c r="C10" s="154"/>
      <c r="D10" s="161"/>
      <c r="E10" s="41" t="s">
        <v>110</v>
      </c>
      <c r="F10" s="41" t="s">
        <v>55</v>
      </c>
      <c r="G10" s="44">
        <v>255945</v>
      </c>
      <c r="H10" s="41">
        <v>2200</v>
      </c>
      <c r="I10" s="237"/>
      <c r="J10" s="238"/>
      <c r="K10" s="239"/>
    </row>
    <row r="11" spans="1:11">
      <c r="A11" s="154"/>
      <c r="B11" s="154"/>
      <c r="C11" s="154"/>
      <c r="D11" s="161"/>
      <c r="E11" s="41" t="s">
        <v>111</v>
      </c>
      <c r="F11" s="41" t="s">
        <v>55</v>
      </c>
      <c r="G11" s="42">
        <v>256077</v>
      </c>
      <c r="H11" s="41">
        <v>2140</v>
      </c>
      <c r="I11" s="237"/>
      <c r="J11" s="238"/>
      <c r="K11" s="239"/>
    </row>
    <row r="12" spans="1:11">
      <c r="A12" s="157">
        <v>1</v>
      </c>
      <c r="B12" s="157" t="s">
        <v>235</v>
      </c>
      <c r="C12" s="157" t="s">
        <v>124</v>
      </c>
      <c r="D12" s="157" t="s">
        <v>236</v>
      </c>
      <c r="E12" s="47" t="s">
        <v>139</v>
      </c>
      <c r="F12" s="47" t="s">
        <v>140</v>
      </c>
      <c r="G12" s="48" t="s">
        <v>141</v>
      </c>
      <c r="H12" s="47">
        <v>3339</v>
      </c>
      <c r="I12" s="157">
        <v>100</v>
      </c>
      <c r="J12" s="158">
        <v>8290</v>
      </c>
      <c r="K12" s="157">
        <f>H12+H13+H14+I12</f>
        <v>8290</v>
      </c>
    </row>
    <row r="13" spans="1:11">
      <c r="A13" s="157"/>
      <c r="B13" s="157"/>
      <c r="C13" s="157"/>
      <c r="D13" s="157" t="s">
        <v>236</v>
      </c>
      <c r="E13" s="47" t="s">
        <v>128</v>
      </c>
      <c r="F13" s="47" t="s">
        <v>129</v>
      </c>
      <c r="G13" s="48" t="s">
        <v>130</v>
      </c>
      <c r="H13" s="47">
        <v>1800</v>
      </c>
      <c r="I13" s="157"/>
      <c r="J13" s="158">
        <v>8290</v>
      </c>
      <c r="K13" s="157"/>
    </row>
    <row r="14" spans="1:11">
      <c r="A14" s="157"/>
      <c r="B14" s="157"/>
      <c r="C14" s="157"/>
      <c r="D14" s="157"/>
      <c r="E14" s="47" t="s">
        <v>237</v>
      </c>
      <c r="F14" s="47" t="s">
        <v>238</v>
      </c>
      <c r="G14" s="48" t="s">
        <v>239</v>
      </c>
      <c r="H14" s="47">
        <v>3051</v>
      </c>
      <c r="I14" s="157"/>
      <c r="J14" s="158">
        <v>8290</v>
      </c>
      <c r="K14" s="157"/>
    </row>
    <row r="15" spans="1:11">
      <c r="A15" s="157">
        <v>2</v>
      </c>
      <c r="B15" s="157" t="s">
        <v>235</v>
      </c>
      <c r="C15" s="157" t="s">
        <v>124</v>
      </c>
      <c r="D15" s="157" t="s">
        <v>240</v>
      </c>
      <c r="E15" s="47" t="s">
        <v>154</v>
      </c>
      <c r="F15" s="47" t="s">
        <v>127</v>
      </c>
      <c r="G15" s="48">
        <v>89582</v>
      </c>
      <c r="H15" s="47">
        <v>3339</v>
      </c>
      <c r="I15" s="157">
        <v>100</v>
      </c>
      <c r="J15" s="158">
        <v>8290</v>
      </c>
      <c r="K15" s="157">
        <f>H15+H16+H17+I15</f>
        <v>9290</v>
      </c>
    </row>
    <row r="16" spans="1:11">
      <c r="A16" s="157"/>
      <c r="B16" s="157"/>
      <c r="C16" s="157"/>
      <c r="D16" s="157" t="s">
        <v>240</v>
      </c>
      <c r="E16" s="47" t="s">
        <v>9</v>
      </c>
      <c r="F16" s="47" t="s">
        <v>132</v>
      </c>
      <c r="G16" s="48">
        <v>253805</v>
      </c>
      <c r="H16" s="47">
        <v>2800</v>
      </c>
      <c r="I16" s="157"/>
      <c r="J16" s="158">
        <v>8290</v>
      </c>
      <c r="K16" s="157"/>
    </row>
    <row r="17" spans="1:11">
      <c r="A17" s="157"/>
      <c r="B17" s="157"/>
      <c r="C17" s="157"/>
      <c r="D17" s="157"/>
      <c r="E17" s="47" t="s">
        <v>237</v>
      </c>
      <c r="F17" s="47" t="s">
        <v>238</v>
      </c>
      <c r="G17" s="48" t="s">
        <v>239</v>
      </c>
      <c r="H17" s="47">
        <v>3051</v>
      </c>
      <c r="I17" s="157"/>
      <c r="J17" s="158">
        <v>8290</v>
      </c>
      <c r="K17" s="157"/>
    </row>
    <row r="18" spans="1:11">
      <c r="A18" s="157">
        <v>3</v>
      </c>
      <c r="B18" s="157" t="s">
        <v>235</v>
      </c>
      <c r="C18" s="157" t="s">
        <v>124</v>
      </c>
      <c r="D18" s="157" t="s">
        <v>241</v>
      </c>
      <c r="E18" s="47" t="s">
        <v>145</v>
      </c>
      <c r="F18" s="47" t="s">
        <v>140</v>
      </c>
      <c r="G18" s="48">
        <v>253872</v>
      </c>
      <c r="H18" s="47">
        <v>3339</v>
      </c>
      <c r="I18" s="157">
        <v>100</v>
      </c>
      <c r="J18" s="158">
        <v>8290</v>
      </c>
      <c r="K18" s="157">
        <f>H18+H19+H20+I18</f>
        <v>9290</v>
      </c>
    </row>
    <row r="19" spans="1:11">
      <c r="A19" s="157"/>
      <c r="B19" s="157"/>
      <c r="C19" s="157"/>
      <c r="D19" s="157" t="s">
        <v>241</v>
      </c>
      <c r="E19" s="47" t="s">
        <v>9</v>
      </c>
      <c r="F19" s="47" t="s">
        <v>132</v>
      </c>
      <c r="G19" s="48">
        <v>253805</v>
      </c>
      <c r="H19" s="47">
        <v>2800</v>
      </c>
      <c r="I19" s="157"/>
      <c r="J19" s="158">
        <v>8290</v>
      </c>
      <c r="K19" s="157"/>
    </row>
    <row r="20" spans="1:11">
      <c r="A20" s="157"/>
      <c r="B20" s="157"/>
      <c r="C20" s="157"/>
      <c r="D20" s="157"/>
      <c r="E20" s="47" t="s">
        <v>237</v>
      </c>
      <c r="F20" s="47" t="s">
        <v>238</v>
      </c>
      <c r="G20" s="48" t="s">
        <v>239</v>
      </c>
      <c r="H20" s="47">
        <v>3051</v>
      </c>
      <c r="I20" s="157"/>
      <c r="J20" s="158">
        <v>8290</v>
      </c>
      <c r="K20" s="157"/>
    </row>
    <row r="21" spans="1:11">
      <c r="A21" s="157">
        <v>4</v>
      </c>
      <c r="B21" s="157" t="s">
        <v>235</v>
      </c>
      <c r="C21" s="157" t="s">
        <v>124</v>
      </c>
      <c r="D21" s="157" t="s">
        <v>242</v>
      </c>
      <c r="E21" s="47" t="s">
        <v>139</v>
      </c>
      <c r="F21" s="47" t="s">
        <v>140</v>
      </c>
      <c r="G21" s="48" t="s">
        <v>141</v>
      </c>
      <c r="H21" s="47">
        <v>3339</v>
      </c>
      <c r="I21" s="157">
        <v>100</v>
      </c>
      <c r="J21" s="158">
        <v>8290</v>
      </c>
      <c r="K21" s="157">
        <f>H21+H22+H23+I21</f>
        <v>9290</v>
      </c>
    </row>
    <row r="22" spans="1:11">
      <c r="A22" s="157"/>
      <c r="B22" s="157"/>
      <c r="C22" s="157"/>
      <c r="D22" s="157" t="s">
        <v>242</v>
      </c>
      <c r="E22" s="47" t="s">
        <v>9</v>
      </c>
      <c r="F22" s="47" t="s">
        <v>132</v>
      </c>
      <c r="G22" s="48">
        <v>253805</v>
      </c>
      <c r="H22" s="47">
        <v>2800</v>
      </c>
      <c r="I22" s="157"/>
      <c r="J22" s="158">
        <v>8290</v>
      </c>
      <c r="K22" s="157"/>
    </row>
    <row r="23" spans="1:11">
      <c r="A23" s="157"/>
      <c r="B23" s="157"/>
      <c r="C23" s="157"/>
      <c r="D23" s="157"/>
      <c r="E23" s="47" t="s">
        <v>237</v>
      </c>
      <c r="F23" s="47" t="s">
        <v>238</v>
      </c>
      <c r="G23" s="48" t="s">
        <v>239</v>
      </c>
      <c r="H23" s="47">
        <v>3051</v>
      </c>
      <c r="I23" s="157"/>
      <c r="J23" s="158">
        <v>8290</v>
      </c>
      <c r="K23" s="157"/>
    </row>
    <row r="24" spans="1:11">
      <c r="A24" s="157">
        <v>5</v>
      </c>
      <c r="B24" s="157" t="s">
        <v>235</v>
      </c>
      <c r="C24" s="157" t="s">
        <v>124</v>
      </c>
      <c r="D24" s="157" t="s">
        <v>243</v>
      </c>
      <c r="E24" s="47" t="s">
        <v>149</v>
      </c>
      <c r="F24" s="47" t="s">
        <v>132</v>
      </c>
      <c r="G24" s="48">
        <v>253784</v>
      </c>
      <c r="H24" s="47">
        <v>3339</v>
      </c>
      <c r="I24" s="157">
        <v>100</v>
      </c>
      <c r="J24" s="158">
        <v>8290</v>
      </c>
      <c r="K24" s="157">
        <f>H24+H25+H26+I24</f>
        <v>8290</v>
      </c>
    </row>
    <row r="25" spans="1:11">
      <c r="A25" s="157"/>
      <c r="B25" s="157"/>
      <c r="C25" s="157"/>
      <c r="D25" s="157" t="s">
        <v>243</v>
      </c>
      <c r="E25" s="47" t="s">
        <v>128</v>
      </c>
      <c r="F25" s="47" t="s">
        <v>129</v>
      </c>
      <c r="G25" s="48" t="s">
        <v>130</v>
      </c>
      <c r="H25" s="47">
        <v>1800</v>
      </c>
      <c r="I25" s="157"/>
      <c r="J25" s="158">
        <v>8290</v>
      </c>
      <c r="K25" s="157"/>
    </row>
    <row r="26" spans="1:11">
      <c r="A26" s="157"/>
      <c r="B26" s="157"/>
      <c r="C26" s="157"/>
      <c r="D26" s="157"/>
      <c r="E26" s="47" t="s">
        <v>237</v>
      </c>
      <c r="F26" s="47" t="s">
        <v>238</v>
      </c>
      <c r="G26" s="48" t="s">
        <v>239</v>
      </c>
      <c r="H26" s="47">
        <v>3051</v>
      </c>
      <c r="I26" s="157"/>
      <c r="J26" s="158">
        <v>8290</v>
      </c>
      <c r="K26" s="157"/>
    </row>
    <row r="27" spans="1:11">
      <c r="A27" s="157">
        <v>6</v>
      </c>
      <c r="B27" s="157" t="s">
        <v>235</v>
      </c>
      <c r="C27" s="157" t="s">
        <v>124</v>
      </c>
      <c r="D27" s="157" t="s">
        <v>244</v>
      </c>
      <c r="E27" s="47" t="s">
        <v>151</v>
      </c>
      <c r="F27" s="47" t="s">
        <v>132</v>
      </c>
      <c r="G27" s="48">
        <v>253788</v>
      </c>
      <c r="H27" s="47">
        <v>3339</v>
      </c>
      <c r="I27" s="157">
        <v>100</v>
      </c>
      <c r="J27" s="158">
        <v>8290</v>
      </c>
      <c r="K27" s="157">
        <f>H27+H28+H29+I27</f>
        <v>8290</v>
      </c>
    </row>
    <row r="28" spans="1:11">
      <c r="A28" s="157"/>
      <c r="B28" s="157"/>
      <c r="C28" s="157"/>
      <c r="D28" s="157" t="s">
        <v>244</v>
      </c>
      <c r="E28" s="47" t="s">
        <v>128</v>
      </c>
      <c r="F28" s="47" t="s">
        <v>129</v>
      </c>
      <c r="G28" s="48" t="s">
        <v>130</v>
      </c>
      <c r="H28" s="47">
        <v>1800</v>
      </c>
      <c r="I28" s="157"/>
      <c r="J28" s="158">
        <v>8290</v>
      </c>
      <c r="K28" s="157"/>
    </row>
    <row r="29" spans="1:11">
      <c r="A29" s="157"/>
      <c r="B29" s="157"/>
      <c r="C29" s="157"/>
      <c r="D29" s="157"/>
      <c r="E29" s="47" t="s">
        <v>237</v>
      </c>
      <c r="F29" s="47" t="s">
        <v>238</v>
      </c>
      <c r="G29" s="48" t="s">
        <v>239</v>
      </c>
      <c r="H29" s="47">
        <v>3051</v>
      </c>
      <c r="I29" s="157"/>
      <c r="J29" s="158">
        <v>8290</v>
      </c>
      <c r="K29" s="157"/>
    </row>
    <row r="30" spans="1:11">
      <c r="A30" s="157">
        <v>7</v>
      </c>
      <c r="B30" s="157" t="s">
        <v>235</v>
      </c>
      <c r="C30" s="157" t="s">
        <v>124</v>
      </c>
      <c r="D30" s="157" t="s">
        <v>245</v>
      </c>
      <c r="E30" s="47" t="s">
        <v>172</v>
      </c>
      <c r="F30" s="47" t="s">
        <v>170</v>
      </c>
      <c r="G30" s="48">
        <v>55578</v>
      </c>
      <c r="H30" s="47">
        <v>3339</v>
      </c>
      <c r="I30" s="157">
        <v>100</v>
      </c>
      <c r="J30" s="158">
        <v>8290</v>
      </c>
      <c r="K30" s="157">
        <f>H30+H31+H32+I30</f>
        <v>8290</v>
      </c>
    </row>
    <row r="31" spans="1:11">
      <c r="A31" s="157"/>
      <c r="B31" s="157"/>
      <c r="C31" s="157"/>
      <c r="D31" s="157" t="s">
        <v>245</v>
      </c>
      <c r="E31" s="47" t="s">
        <v>128</v>
      </c>
      <c r="F31" s="47" t="s">
        <v>129</v>
      </c>
      <c r="G31" s="48" t="s">
        <v>130</v>
      </c>
      <c r="H31" s="47">
        <v>1800</v>
      </c>
      <c r="I31" s="157"/>
      <c r="J31" s="158">
        <v>8290</v>
      </c>
      <c r="K31" s="157"/>
    </row>
    <row r="32" spans="1:11">
      <c r="A32" s="157"/>
      <c r="B32" s="157"/>
      <c r="C32" s="157"/>
      <c r="D32" s="157"/>
      <c r="E32" s="47" t="s">
        <v>237</v>
      </c>
      <c r="F32" s="47" t="s">
        <v>238</v>
      </c>
      <c r="G32" s="48" t="s">
        <v>239</v>
      </c>
      <c r="H32" s="47">
        <v>3051</v>
      </c>
      <c r="I32" s="157"/>
      <c r="J32" s="158">
        <v>8290</v>
      </c>
      <c r="K32" s="157"/>
    </row>
    <row r="33" spans="1:11">
      <c r="A33" s="157">
        <v>8</v>
      </c>
      <c r="B33" s="157" t="s">
        <v>235</v>
      </c>
      <c r="C33" s="157" t="s">
        <v>124</v>
      </c>
      <c r="D33" s="157" t="s">
        <v>246</v>
      </c>
      <c r="E33" s="47" t="s">
        <v>169</v>
      </c>
      <c r="F33" s="47" t="s">
        <v>170</v>
      </c>
      <c r="G33" s="48">
        <v>55578</v>
      </c>
      <c r="H33" s="47">
        <v>3339</v>
      </c>
      <c r="I33" s="157">
        <v>100</v>
      </c>
      <c r="J33" s="158">
        <v>8290</v>
      </c>
      <c r="K33" s="157">
        <f>H33+H34+H35+I33</f>
        <v>8290</v>
      </c>
    </row>
    <row r="34" spans="1:11">
      <c r="A34" s="157"/>
      <c r="B34" s="157"/>
      <c r="C34" s="157"/>
      <c r="D34" s="157" t="s">
        <v>246</v>
      </c>
      <c r="E34" s="47" t="s">
        <v>128</v>
      </c>
      <c r="F34" s="47" t="s">
        <v>129</v>
      </c>
      <c r="G34" s="48" t="s">
        <v>130</v>
      </c>
      <c r="H34" s="47">
        <v>1800</v>
      </c>
      <c r="I34" s="157"/>
      <c r="J34" s="158">
        <v>8290</v>
      </c>
      <c r="K34" s="157"/>
    </row>
    <row r="35" spans="1:11">
      <c r="A35" s="157"/>
      <c r="B35" s="157"/>
      <c r="C35" s="157"/>
      <c r="D35" s="157"/>
      <c r="E35" s="47" t="s">
        <v>237</v>
      </c>
      <c r="F35" s="47" t="s">
        <v>238</v>
      </c>
      <c r="G35" s="48" t="s">
        <v>239</v>
      </c>
      <c r="H35" s="47">
        <v>3051</v>
      </c>
      <c r="I35" s="157"/>
      <c r="J35" s="158">
        <v>8290</v>
      </c>
      <c r="K35" s="157"/>
    </row>
    <row r="36" spans="1:11">
      <c r="A36" s="157">
        <v>9</v>
      </c>
      <c r="B36" s="157" t="s">
        <v>235</v>
      </c>
      <c r="C36" s="157" t="s">
        <v>124</v>
      </c>
      <c r="D36" s="157" t="s">
        <v>247</v>
      </c>
      <c r="E36" s="47" t="s">
        <v>149</v>
      </c>
      <c r="F36" s="47" t="s">
        <v>132</v>
      </c>
      <c r="G36" s="48">
        <v>253784</v>
      </c>
      <c r="H36" s="47">
        <v>3339</v>
      </c>
      <c r="I36" s="157">
        <v>100</v>
      </c>
      <c r="J36" s="158">
        <v>8290</v>
      </c>
      <c r="K36" s="157">
        <f>H36+H37+H38+I36</f>
        <v>9290</v>
      </c>
    </row>
    <row r="37" spans="1:11">
      <c r="A37" s="157"/>
      <c r="B37" s="157"/>
      <c r="C37" s="157"/>
      <c r="D37" s="157" t="s">
        <v>247</v>
      </c>
      <c r="E37" s="47" t="s">
        <v>9</v>
      </c>
      <c r="F37" s="47" t="s">
        <v>132</v>
      </c>
      <c r="G37" s="48">
        <v>253805</v>
      </c>
      <c r="H37" s="47">
        <v>2800</v>
      </c>
      <c r="I37" s="157"/>
      <c r="J37" s="158">
        <v>8290</v>
      </c>
      <c r="K37" s="157"/>
    </row>
    <row r="38" spans="1:11">
      <c r="A38" s="157"/>
      <c r="B38" s="157"/>
      <c r="C38" s="157"/>
      <c r="D38" s="157"/>
      <c r="E38" s="47" t="s">
        <v>237</v>
      </c>
      <c r="F38" s="47" t="s">
        <v>238</v>
      </c>
      <c r="G38" s="48" t="s">
        <v>239</v>
      </c>
      <c r="H38" s="47">
        <v>3051</v>
      </c>
      <c r="I38" s="157"/>
      <c r="J38" s="158">
        <v>8290</v>
      </c>
      <c r="K38" s="157"/>
    </row>
    <row r="39" spans="1:11">
      <c r="A39" s="157">
        <v>10</v>
      </c>
      <c r="B39" s="157" t="s">
        <v>235</v>
      </c>
      <c r="C39" s="157" t="s">
        <v>124</v>
      </c>
      <c r="D39" s="157" t="s">
        <v>248</v>
      </c>
      <c r="E39" s="47" t="s">
        <v>151</v>
      </c>
      <c r="F39" s="47" t="s">
        <v>132</v>
      </c>
      <c r="G39" s="48">
        <v>253788</v>
      </c>
      <c r="H39" s="47">
        <v>3339</v>
      </c>
      <c r="I39" s="157">
        <v>100</v>
      </c>
      <c r="J39" s="158">
        <v>8290</v>
      </c>
      <c r="K39" s="157">
        <f>H39+H40+H41+I39</f>
        <v>9290</v>
      </c>
    </row>
    <row r="40" spans="1:11">
      <c r="A40" s="157"/>
      <c r="B40" s="157"/>
      <c r="C40" s="157"/>
      <c r="D40" s="157" t="s">
        <v>248</v>
      </c>
      <c r="E40" s="47" t="s">
        <v>9</v>
      </c>
      <c r="F40" s="47" t="s">
        <v>132</v>
      </c>
      <c r="G40" s="48">
        <v>253805</v>
      </c>
      <c r="H40" s="47">
        <v>2800</v>
      </c>
      <c r="I40" s="157"/>
      <c r="J40" s="158">
        <v>8290</v>
      </c>
      <c r="K40" s="157"/>
    </row>
    <row r="41" spans="1:11">
      <c r="A41" s="157"/>
      <c r="B41" s="157"/>
      <c r="C41" s="157"/>
      <c r="D41" s="157"/>
      <c r="E41" s="47" t="s">
        <v>237</v>
      </c>
      <c r="F41" s="47" t="s">
        <v>238</v>
      </c>
      <c r="G41" s="48" t="s">
        <v>239</v>
      </c>
      <c r="H41" s="47">
        <v>3051</v>
      </c>
      <c r="I41" s="157"/>
      <c r="J41" s="158">
        <v>8290</v>
      </c>
      <c r="K41" s="157"/>
    </row>
    <row r="42" spans="1:11">
      <c r="A42" s="157">
        <v>11</v>
      </c>
      <c r="B42" s="157" t="s">
        <v>235</v>
      </c>
      <c r="C42" s="157" t="s">
        <v>124</v>
      </c>
      <c r="D42" s="157" t="s">
        <v>249</v>
      </c>
      <c r="E42" s="47" t="s">
        <v>172</v>
      </c>
      <c r="F42" s="47" t="s">
        <v>170</v>
      </c>
      <c r="G42" s="48">
        <v>55578</v>
      </c>
      <c r="H42" s="47">
        <v>3339</v>
      </c>
      <c r="I42" s="157">
        <v>100</v>
      </c>
      <c r="J42" s="158">
        <v>8290</v>
      </c>
      <c r="K42" s="157">
        <f>H42+H43+H44+I42</f>
        <v>9290</v>
      </c>
    </row>
    <row r="43" spans="1:11">
      <c r="A43" s="157"/>
      <c r="B43" s="157"/>
      <c r="C43" s="157"/>
      <c r="D43" s="157" t="s">
        <v>249</v>
      </c>
      <c r="E43" s="47" t="s">
        <v>9</v>
      </c>
      <c r="F43" s="47" t="s">
        <v>132</v>
      </c>
      <c r="G43" s="48">
        <v>253805</v>
      </c>
      <c r="H43" s="47">
        <v>2800</v>
      </c>
      <c r="I43" s="157"/>
      <c r="J43" s="158">
        <v>8290</v>
      </c>
      <c r="K43" s="157"/>
    </row>
    <row r="44" spans="1:11">
      <c r="A44" s="157"/>
      <c r="B44" s="157"/>
      <c r="C44" s="157"/>
      <c r="D44" s="157"/>
      <c r="E44" s="47" t="s">
        <v>237</v>
      </c>
      <c r="F44" s="47" t="s">
        <v>238</v>
      </c>
      <c r="G44" s="48" t="s">
        <v>239</v>
      </c>
      <c r="H44" s="47">
        <v>3051</v>
      </c>
      <c r="I44" s="157"/>
      <c r="J44" s="158">
        <v>8290</v>
      </c>
      <c r="K44" s="157"/>
    </row>
    <row r="45" spans="1:11">
      <c r="A45" s="157">
        <v>12</v>
      </c>
      <c r="B45" s="157" t="s">
        <v>235</v>
      </c>
      <c r="C45" s="157" t="s">
        <v>124</v>
      </c>
      <c r="D45" s="157" t="s">
        <v>250</v>
      </c>
      <c r="E45" s="47" t="s">
        <v>145</v>
      </c>
      <c r="F45" s="47" t="s">
        <v>140</v>
      </c>
      <c r="G45" s="48">
        <v>253872</v>
      </c>
      <c r="H45" s="47">
        <v>3339</v>
      </c>
      <c r="I45" s="157">
        <v>100</v>
      </c>
      <c r="J45" s="158">
        <v>8290</v>
      </c>
      <c r="K45" s="157">
        <f>H45+H46+H47+I45</f>
        <v>8290</v>
      </c>
    </row>
    <row r="46" spans="1:11">
      <c r="A46" s="157"/>
      <c r="B46" s="157"/>
      <c r="C46" s="157"/>
      <c r="D46" s="157" t="s">
        <v>250</v>
      </c>
      <c r="E46" s="47" t="s">
        <v>128</v>
      </c>
      <c r="F46" s="47" t="s">
        <v>129</v>
      </c>
      <c r="G46" s="48" t="s">
        <v>130</v>
      </c>
      <c r="H46" s="47">
        <v>1800</v>
      </c>
      <c r="I46" s="157"/>
      <c r="J46" s="158">
        <v>8290</v>
      </c>
      <c r="K46" s="157"/>
    </row>
    <row r="47" spans="1:11">
      <c r="A47" s="157"/>
      <c r="B47" s="157"/>
      <c r="C47" s="157"/>
      <c r="D47" s="157"/>
      <c r="E47" s="47" t="s">
        <v>237</v>
      </c>
      <c r="F47" s="47" t="s">
        <v>238</v>
      </c>
      <c r="G47" s="48" t="s">
        <v>239</v>
      </c>
      <c r="H47" s="47">
        <v>3051</v>
      </c>
      <c r="I47" s="157"/>
      <c r="J47" s="158">
        <v>8290</v>
      </c>
      <c r="K47" s="157"/>
    </row>
    <row r="48" spans="1:11">
      <c r="A48" s="157">
        <v>13</v>
      </c>
      <c r="B48" s="157" t="s">
        <v>235</v>
      </c>
      <c r="C48" s="157" t="s">
        <v>124</v>
      </c>
      <c r="D48" s="157" t="s">
        <v>251</v>
      </c>
      <c r="E48" s="47" t="s">
        <v>169</v>
      </c>
      <c r="F48" s="47" t="s">
        <v>170</v>
      </c>
      <c r="G48" s="48">
        <v>55578</v>
      </c>
      <c r="H48" s="47">
        <v>3339</v>
      </c>
      <c r="I48" s="157">
        <v>100</v>
      </c>
      <c r="J48" s="158">
        <v>8290</v>
      </c>
      <c r="K48" s="157">
        <f>H48+H49+H50+I48</f>
        <v>9290</v>
      </c>
    </row>
    <row r="49" spans="1:11">
      <c r="A49" s="157"/>
      <c r="B49" s="157"/>
      <c r="C49" s="157"/>
      <c r="D49" s="157" t="s">
        <v>251</v>
      </c>
      <c r="E49" s="47" t="s">
        <v>9</v>
      </c>
      <c r="F49" s="47" t="s">
        <v>132</v>
      </c>
      <c r="G49" s="48">
        <v>253805</v>
      </c>
      <c r="H49" s="47">
        <v>2800</v>
      </c>
      <c r="I49" s="157"/>
      <c r="J49" s="158">
        <v>8290</v>
      </c>
      <c r="K49" s="157"/>
    </row>
    <row r="50" spans="1:11">
      <c r="A50" s="157"/>
      <c r="B50" s="157"/>
      <c r="C50" s="157"/>
      <c r="D50" s="157"/>
      <c r="E50" s="47" t="s">
        <v>237</v>
      </c>
      <c r="F50" s="47" t="s">
        <v>238</v>
      </c>
      <c r="G50" s="48" t="s">
        <v>239</v>
      </c>
      <c r="H50" s="47">
        <v>3051</v>
      </c>
      <c r="I50" s="157"/>
      <c r="J50" s="158">
        <v>8290</v>
      </c>
      <c r="K50" s="157"/>
    </row>
    <row r="51" spans="1:11">
      <c r="A51" s="157">
        <v>14</v>
      </c>
      <c r="B51" s="157" t="s">
        <v>235</v>
      </c>
      <c r="C51" s="157" t="s">
        <v>124</v>
      </c>
      <c r="D51" s="157" t="s">
        <v>252</v>
      </c>
      <c r="E51" s="47" t="s">
        <v>139</v>
      </c>
      <c r="F51" s="47" t="s">
        <v>140</v>
      </c>
      <c r="G51" s="48" t="s">
        <v>141</v>
      </c>
      <c r="H51" s="47">
        <v>3339</v>
      </c>
      <c r="I51" s="157">
        <v>100</v>
      </c>
      <c r="J51" s="158">
        <v>8290</v>
      </c>
      <c r="K51" s="157">
        <f>H51+H52+H53+I51</f>
        <v>8290</v>
      </c>
    </row>
    <row r="52" spans="1:11">
      <c r="A52" s="157"/>
      <c r="B52" s="157"/>
      <c r="C52" s="157"/>
      <c r="D52" s="157" t="s">
        <v>252</v>
      </c>
      <c r="E52" s="47" t="s">
        <v>9</v>
      </c>
      <c r="F52" s="47" t="s">
        <v>177</v>
      </c>
      <c r="G52" s="48">
        <v>253805</v>
      </c>
      <c r="H52" s="47">
        <v>1800</v>
      </c>
      <c r="I52" s="157"/>
      <c r="J52" s="158">
        <v>8290</v>
      </c>
      <c r="K52" s="157"/>
    </row>
    <row r="53" spans="1:11">
      <c r="A53" s="157"/>
      <c r="B53" s="157"/>
      <c r="C53" s="157"/>
      <c r="D53" s="157"/>
      <c r="E53" s="47" t="s">
        <v>237</v>
      </c>
      <c r="F53" s="47" t="s">
        <v>238</v>
      </c>
      <c r="G53" s="48" t="s">
        <v>239</v>
      </c>
      <c r="H53" s="47">
        <v>3051</v>
      </c>
      <c r="I53" s="157"/>
      <c r="J53" s="158">
        <v>8290</v>
      </c>
      <c r="K53" s="157"/>
    </row>
    <row r="54" spans="1:11">
      <c r="A54" s="157">
        <v>15</v>
      </c>
      <c r="B54" s="157" t="s">
        <v>235</v>
      </c>
      <c r="C54" s="157" t="s">
        <v>124</v>
      </c>
      <c r="D54" s="157" t="s">
        <v>253</v>
      </c>
      <c r="E54" s="47" t="s">
        <v>145</v>
      </c>
      <c r="F54" s="47" t="s">
        <v>140</v>
      </c>
      <c r="G54" s="48">
        <v>253872</v>
      </c>
      <c r="H54" s="47">
        <v>3339</v>
      </c>
      <c r="I54" s="157">
        <v>100</v>
      </c>
      <c r="J54" s="158">
        <v>8290</v>
      </c>
      <c r="K54" s="157">
        <f>H54+H55+H56+I54</f>
        <v>8290</v>
      </c>
    </row>
    <row r="55" spans="1:11">
      <c r="A55" s="157"/>
      <c r="B55" s="157"/>
      <c r="C55" s="157"/>
      <c r="D55" s="157" t="s">
        <v>253</v>
      </c>
      <c r="E55" s="47" t="s">
        <v>9</v>
      </c>
      <c r="F55" s="47" t="s">
        <v>177</v>
      </c>
      <c r="G55" s="48">
        <v>253805</v>
      </c>
      <c r="H55" s="47">
        <v>1800</v>
      </c>
      <c r="I55" s="157"/>
      <c r="J55" s="158">
        <v>8290</v>
      </c>
      <c r="K55" s="157"/>
    </row>
    <row r="56" spans="1:11">
      <c r="A56" s="157"/>
      <c r="B56" s="157"/>
      <c r="C56" s="157"/>
      <c r="D56" s="157"/>
      <c r="E56" s="47" t="s">
        <v>237</v>
      </c>
      <c r="F56" s="47" t="s">
        <v>238</v>
      </c>
      <c r="G56" s="48" t="s">
        <v>239</v>
      </c>
      <c r="H56" s="47">
        <v>3051</v>
      </c>
      <c r="I56" s="157"/>
      <c r="J56" s="158">
        <v>8290</v>
      </c>
      <c r="K56" s="157"/>
    </row>
    <row r="57" spans="1:11">
      <c r="A57" s="157">
        <v>16</v>
      </c>
      <c r="B57" s="157" t="s">
        <v>235</v>
      </c>
      <c r="C57" s="157" t="s">
        <v>124</v>
      </c>
      <c r="D57" s="157" t="s">
        <v>254</v>
      </c>
      <c r="E57" s="47" t="s">
        <v>147</v>
      </c>
      <c r="F57" s="47" t="s">
        <v>140</v>
      </c>
      <c r="G57" s="48">
        <v>55207</v>
      </c>
      <c r="H57" s="47">
        <v>3339</v>
      </c>
      <c r="I57" s="157">
        <v>100</v>
      </c>
      <c r="J57" s="158">
        <v>8290</v>
      </c>
      <c r="K57" s="157">
        <f>H57+H58+H59+I57</f>
        <v>8290</v>
      </c>
    </row>
    <row r="58" spans="1:11">
      <c r="A58" s="157"/>
      <c r="B58" s="157"/>
      <c r="C58" s="157"/>
      <c r="D58" s="157" t="s">
        <v>254</v>
      </c>
      <c r="E58" s="47" t="s">
        <v>9</v>
      </c>
      <c r="F58" s="47" t="s">
        <v>177</v>
      </c>
      <c r="G58" s="48">
        <v>253805</v>
      </c>
      <c r="H58" s="47">
        <v>1800</v>
      </c>
      <c r="I58" s="157"/>
      <c r="J58" s="158">
        <v>8290</v>
      </c>
      <c r="K58" s="157"/>
    </row>
    <row r="59" spans="1:11">
      <c r="A59" s="157"/>
      <c r="B59" s="157"/>
      <c r="C59" s="157"/>
      <c r="D59" s="157"/>
      <c r="E59" s="47" t="s">
        <v>237</v>
      </c>
      <c r="F59" s="47" t="s">
        <v>238</v>
      </c>
      <c r="G59" s="48" t="s">
        <v>239</v>
      </c>
      <c r="H59" s="47">
        <v>3051</v>
      </c>
      <c r="I59" s="157"/>
      <c r="J59" s="158">
        <v>8290</v>
      </c>
      <c r="K59" s="157"/>
    </row>
    <row r="60" spans="1:11">
      <c r="A60" s="157">
        <v>17</v>
      </c>
      <c r="B60" s="157" t="s">
        <v>235</v>
      </c>
      <c r="C60" s="157" t="s">
        <v>124</v>
      </c>
      <c r="D60" s="157" t="s">
        <v>255</v>
      </c>
      <c r="E60" s="47" t="s">
        <v>149</v>
      </c>
      <c r="F60" s="47" t="s">
        <v>132</v>
      </c>
      <c r="G60" s="48">
        <v>253784</v>
      </c>
      <c r="H60" s="47">
        <v>3339</v>
      </c>
      <c r="I60" s="157">
        <v>100</v>
      </c>
      <c r="J60" s="158">
        <v>8290</v>
      </c>
      <c r="K60" s="157">
        <f>H60+H61+H62+I60</f>
        <v>8290</v>
      </c>
    </row>
    <row r="61" spans="1:11">
      <c r="A61" s="157"/>
      <c r="B61" s="157"/>
      <c r="C61" s="157"/>
      <c r="D61" s="157" t="s">
        <v>255</v>
      </c>
      <c r="E61" s="47" t="s">
        <v>9</v>
      </c>
      <c r="F61" s="47" t="s">
        <v>177</v>
      </c>
      <c r="G61" s="48">
        <v>253805</v>
      </c>
      <c r="H61" s="47">
        <v>1800</v>
      </c>
      <c r="I61" s="157"/>
      <c r="J61" s="158">
        <v>8290</v>
      </c>
      <c r="K61" s="157"/>
    </row>
    <row r="62" spans="1:11">
      <c r="A62" s="157"/>
      <c r="B62" s="157"/>
      <c r="C62" s="157"/>
      <c r="D62" s="157"/>
      <c r="E62" s="47" t="s">
        <v>237</v>
      </c>
      <c r="F62" s="47" t="s">
        <v>238</v>
      </c>
      <c r="G62" s="48" t="s">
        <v>239</v>
      </c>
      <c r="H62" s="47">
        <v>3051</v>
      </c>
      <c r="I62" s="157"/>
      <c r="J62" s="158">
        <v>8290</v>
      </c>
      <c r="K62" s="157"/>
    </row>
    <row r="63" spans="1:11">
      <c r="A63" s="157">
        <v>18</v>
      </c>
      <c r="B63" s="157" t="s">
        <v>235</v>
      </c>
      <c r="C63" s="157" t="s">
        <v>124</v>
      </c>
      <c r="D63" s="157" t="s">
        <v>256</v>
      </c>
      <c r="E63" s="47" t="s">
        <v>151</v>
      </c>
      <c r="F63" s="47" t="s">
        <v>132</v>
      </c>
      <c r="G63" s="48">
        <v>253788</v>
      </c>
      <c r="H63" s="47">
        <v>3339</v>
      </c>
      <c r="I63" s="157">
        <v>100</v>
      </c>
      <c r="J63" s="158">
        <v>8290</v>
      </c>
      <c r="K63" s="157">
        <f>H63+H64+H65+I63</f>
        <v>8290</v>
      </c>
    </row>
    <row r="64" spans="1:11">
      <c r="A64" s="157"/>
      <c r="B64" s="157"/>
      <c r="C64" s="157"/>
      <c r="D64" s="157" t="s">
        <v>256</v>
      </c>
      <c r="E64" s="47" t="s">
        <v>9</v>
      </c>
      <c r="F64" s="47" t="s">
        <v>177</v>
      </c>
      <c r="G64" s="48">
        <v>253805</v>
      </c>
      <c r="H64" s="47">
        <v>1800</v>
      </c>
      <c r="I64" s="157"/>
      <c r="J64" s="158">
        <v>8290</v>
      </c>
      <c r="K64" s="157"/>
    </row>
    <row r="65" spans="1:11">
      <c r="A65" s="157"/>
      <c r="B65" s="157"/>
      <c r="C65" s="157"/>
      <c r="D65" s="157"/>
      <c r="E65" s="47" t="s">
        <v>237</v>
      </c>
      <c r="F65" s="47" t="s">
        <v>238</v>
      </c>
      <c r="G65" s="48" t="s">
        <v>239</v>
      </c>
      <c r="H65" s="47">
        <v>3051</v>
      </c>
      <c r="I65" s="157"/>
      <c r="J65" s="158">
        <v>8290</v>
      </c>
      <c r="K65" s="157"/>
    </row>
    <row r="66" spans="1:11">
      <c r="A66" s="157">
        <v>19</v>
      </c>
      <c r="B66" s="157" t="s">
        <v>235</v>
      </c>
      <c r="C66" s="157" t="s">
        <v>124</v>
      </c>
      <c r="D66" s="157" t="s">
        <v>257</v>
      </c>
      <c r="E66" s="47" t="s">
        <v>126</v>
      </c>
      <c r="F66" s="47" t="s">
        <v>127</v>
      </c>
      <c r="G66" s="48">
        <v>89561</v>
      </c>
      <c r="H66" s="47">
        <v>3339</v>
      </c>
      <c r="I66" s="157">
        <v>100</v>
      </c>
      <c r="J66" s="158">
        <v>8290</v>
      </c>
      <c r="K66" s="157">
        <f>H66+H67+H68+I66</f>
        <v>8290</v>
      </c>
    </row>
    <row r="67" spans="1:11">
      <c r="A67" s="157"/>
      <c r="B67" s="157"/>
      <c r="C67" s="157"/>
      <c r="D67" s="157" t="s">
        <v>257</v>
      </c>
      <c r="E67" s="47" t="s">
        <v>9</v>
      </c>
      <c r="F67" s="47" t="s">
        <v>177</v>
      </c>
      <c r="G67" s="48">
        <v>253805</v>
      </c>
      <c r="H67" s="47">
        <v>1800</v>
      </c>
      <c r="I67" s="157"/>
      <c r="J67" s="158">
        <v>8290</v>
      </c>
      <c r="K67" s="157"/>
    </row>
    <row r="68" spans="1:11">
      <c r="A68" s="157"/>
      <c r="B68" s="157"/>
      <c r="C68" s="157"/>
      <c r="D68" s="157"/>
      <c r="E68" s="47" t="s">
        <v>237</v>
      </c>
      <c r="F68" s="47" t="s">
        <v>238</v>
      </c>
      <c r="G68" s="48" t="s">
        <v>239</v>
      </c>
      <c r="H68" s="47">
        <v>3051</v>
      </c>
      <c r="I68" s="157"/>
      <c r="J68" s="158">
        <v>8290</v>
      </c>
      <c r="K68" s="157"/>
    </row>
    <row r="69" spans="1:11">
      <c r="A69" s="157">
        <v>20</v>
      </c>
      <c r="B69" s="157" t="s">
        <v>235</v>
      </c>
      <c r="C69" s="157" t="s">
        <v>124</v>
      </c>
      <c r="D69" s="157" t="s">
        <v>258</v>
      </c>
      <c r="E69" s="47" t="s">
        <v>154</v>
      </c>
      <c r="F69" s="47" t="s">
        <v>127</v>
      </c>
      <c r="G69" s="48">
        <v>89582</v>
      </c>
      <c r="H69" s="47">
        <v>3339</v>
      </c>
      <c r="I69" s="157">
        <v>100</v>
      </c>
      <c r="J69" s="158">
        <v>8290</v>
      </c>
      <c r="K69" s="157">
        <f>H69+H70+H71+I69</f>
        <v>8290</v>
      </c>
    </row>
    <row r="70" spans="1:11">
      <c r="A70" s="157"/>
      <c r="B70" s="157"/>
      <c r="C70" s="157"/>
      <c r="D70" s="157" t="s">
        <v>258</v>
      </c>
      <c r="E70" s="47" t="s">
        <v>9</v>
      </c>
      <c r="F70" s="47" t="s">
        <v>177</v>
      </c>
      <c r="G70" s="48">
        <v>253805</v>
      </c>
      <c r="H70" s="47">
        <v>1800</v>
      </c>
      <c r="I70" s="157"/>
      <c r="J70" s="158">
        <v>8290</v>
      </c>
      <c r="K70" s="157"/>
    </row>
    <row r="71" spans="1:11">
      <c r="A71" s="157"/>
      <c r="B71" s="157"/>
      <c r="C71" s="157"/>
      <c r="D71" s="157"/>
      <c r="E71" s="47" t="s">
        <v>237</v>
      </c>
      <c r="F71" s="47" t="s">
        <v>238</v>
      </c>
      <c r="G71" s="48" t="s">
        <v>239</v>
      </c>
      <c r="H71" s="47">
        <v>3051</v>
      </c>
      <c r="I71" s="157"/>
      <c r="J71" s="158">
        <v>8290</v>
      </c>
      <c r="K71" s="157"/>
    </row>
    <row r="72" spans="1:11">
      <c r="A72" s="157">
        <v>21</v>
      </c>
      <c r="B72" s="157" t="s">
        <v>235</v>
      </c>
      <c r="C72" s="157" t="s">
        <v>124</v>
      </c>
      <c r="D72" s="157" t="s">
        <v>259</v>
      </c>
      <c r="E72" s="47" t="s">
        <v>137</v>
      </c>
      <c r="F72" s="47" t="s">
        <v>127</v>
      </c>
      <c r="G72" s="48">
        <v>89545</v>
      </c>
      <c r="H72" s="47">
        <v>3339</v>
      </c>
      <c r="I72" s="157">
        <v>100</v>
      </c>
      <c r="J72" s="158">
        <v>8290</v>
      </c>
      <c r="K72" s="157">
        <f>H72+H73+H74+I72</f>
        <v>8290</v>
      </c>
    </row>
    <row r="73" spans="1:11">
      <c r="A73" s="157"/>
      <c r="B73" s="157"/>
      <c r="C73" s="157"/>
      <c r="D73" s="157" t="s">
        <v>259</v>
      </c>
      <c r="E73" s="47" t="s">
        <v>9</v>
      </c>
      <c r="F73" s="47" t="s">
        <v>177</v>
      </c>
      <c r="G73" s="48">
        <v>253805</v>
      </c>
      <c r="H73" s="47">
        <v>1800</v>
      </c>
      <c r="I73" s="157"/>
      <c r="J73" s="158">
        <v>8290</v>
      </c>
      <c r="K73" s="157"/>
    </row>
    <row r="74" spans="1:11">
      <c r="A74" s="157"/>
      <c r="B74" s="157"/>
      <c r="C74" s="157"/>
      <c r="D74" s="157"/>
      <c r="E74" s="47" t="s">
        <v>237</v>
      </c>
      <c r="F74" s="47" t="s">
        <v>238</v>
      </c>
      <c r="G74" s="48" t="s">
        <v>239</v>
      </c>
      <c r="H74" s="47">
        <v>3051</v>
      </c>
      <c r="I74" s="157"/>
      <c r="J74" s="158">
        <v>8290</v>
      </c>
      <c r="K74" s="157"/>
    </row>
    <row r="75" spans="1:11">
      <c r="A75" s="157">
        <v>22</v>
      </c>
      <c r="B75" s="157" t="s">
        <v>235</v>
      </c>
      <c r="C75" s="157" t="s">
        <v>124</v>
      </c>
      <c r="D75" s="157" t="s">
        <v>260</v>
      </c>
      <c r="E75" s="47" t="s">
        <v>172</v>
      </c>
      <c r="F75" s="47" t="s">
        <v>170</v>
      </c>
      <c r="G75" s="48">
        <v>55578</v>
      </c>
      <c r="H75" s="47">
        <v>3339</v>
      </c>
      <c r="I75" s="157">
        <v>100</v>
      </c>
      <c r="J75" s="158">
        <v>8290</v>
      </c>
      <c r="K75" s="157">
        <f>H75+H76+H77+I75</f>
        <v>8290</v>
      </c>
    </row>
    <row r="76" spans="1:11">
      <c r="A76" s="157"/>
      <c r="B76" s="157"/>
      <c r="C76" s="157"/>
      <c r="D76" s="157" t="s">
        <v>260</v>
      </c>
      <c r="E76" s="47" t="s">
        <v>9</v>
      </c>
      <c r="F76" s="47" t="s">
        <v>177</v>
      </c>
      <c r="G76" s="48">
        <v>253805</v>
      </c>
      <c r="H76" s="47">
        <v>1800</v>
      </c>
      <c r="I76" s="157"/>
      <c r="J76" s="158">
        <v>8290</v>
      </c>
      <c r="K76" s="157"/>
    </row>
    <row r="77" spans="1:11">
      <c r="A77" s="157"/>
      <c r="B77" s="157"/>
      <c r="C77" s="157"/>
      <c r="D77" s="157"/>
      <c r="E77" s="47" t="s">
        <v>237</v>
      </c>
      <c r="F77" s="47" t="s">
        <v>238</v>
      </c>
      <c r="G77" s="48" t="s">
        <v>239</v>
      </c>
      <c r="H77" s="47">
        <v>3051</v>
      </c>
      <c r="I77" s="157"/>
      <c r="J77" s="158">
        <v>8290</v>
      </c>
      <c r="K77" s="157"/>
    </row>
    <row r="78" spans="1:11">
      <c r="A78" s="157">
        <v>23</v>
      </c>
      <c r="B78" s="157" t="s">
        <v>235</v>
      </c>
      <c r="C78" s="157" t="s">
        <v>124</v>
      </c>
      <c r="D78" s="157" t="s">
        <v>261</v>
      </c>
      <c r="E78" s="47" t="s">
        <v>169</v>
      </c>
      <c r="F78" s="47" t="s">
        <v>170</v>
      </c>
      <c r="G78" s="48">
        <v>55578</v>
      </c>
      <c r="H78" s="47">
        <v>3339</v>
      </c>
      <c r="I78" s="157">
        <v>100</v>
      </c>
      <c r="J78" s="158">
        <v>8290</v>
      </c>
      <c r="K78" s="157">
        <f>H78+H79+H80+I78</f>
        <v>8290</v>
      </c>
    </row>
    <row r="79" spans="1:11">
      <c r="A79" s="157"/>
      <c r="B79" s="157"/>
      <c r="C79" s="157"/>
      <c r="D79" s="157" t="s">
        <v>261</v>
      </c>
      <c r="E79" s="47" t="s">
        <v>9</v>
      </c>
      <c r="F79" s="47" t="s">
        <v>177</v>
      </c>
      <c r="G79" s="48">
        <v>253805</v>
      </c>
      <c r="H79" s="47">
        <v>1800</v>
      </c>
      <c r="I79" s="157"/>
      <c r="J79" s="158">
        <v>8290</v>
      </c>
      <c r="K79" s="157"/>
    </row>
    <row r="80" spans="1:11">
      <c r="A80" s="157"/>
      <c r="B80" s="157"/>
      <c r="C80" s="157"/>
      <c r="D80" s="157"/>
      <c r="E80" s="47" t="s">
        <v>237</v>
      </c>
      <c r="F80" s="47" t="s">
        <v>238</v>
      </c>
      <c r="G80" s="48" t="s">
        <v>239</v>
      </c>
      <c r="H80" s="47">
        <v>3051</v>
      </c>
      <c r="I80" s="157"/>
      <c r="J80" s="158">
        <v>8290</v>
      </c>
      <c r="K80" s="157"/>
    </row>
    <row r="81" spans="1:11">
      <c r="A81" s="157">
        <v>24</v>
      </c>
      <c r="B81" s="157" t="s">
        <v>235</v>
      </c>
      <c r="C81" s="157" t="s">
        <v>124</v>
      </c>
      <c r="D81" s="157" t="s">
        <v>262</v>
      </c>
      <c r="E81" s="47" t="s">
        <v>126</v>
      </c>
      <c r="F81" s="47" t="s">
        <v>127</v>
      </c>
      <c r="G81" s="48">
        <v>89561</v>
      </c>
      <c r="H81" s="47">
        <v>3339</v>
      </c>
      <c r="I81" s="157">
        <v>100</v>
      </c>
      <c r="J81" s="158">
        <v>8290</v>
      </c>
      <c r="K81" s="157">
        <f>H81+H82+H83+I81</f>
        <v>8290</v>
      </c>
    </row>
    <row r="82" spans="1:11">
      <c r="A82" s="157"/>
      <c r="B82" s="157"/>
      <c r="C82" s="157"/>
      <c r="D82" s="157" t="s">
        <v>262</v>
      </c>
      <c r="E82" s="47" t="s">
        <v>128</v>
      </c>
      <c r="F82" s="47" t="s">
        <v>129</v>
      </c>
      <c r="G82" s="48" t="s">
        <v>130</v>
      </c>
      <c r="H82" s="47">
        <v>1800</v>
      </c>
      <c r="I82" s="157"/>
      <c r="J82" s="158">
        <v>8290</v>
      </c>
      <c r="K82" s="157"/>
    </row>
    <row r="83" spans="1:11">
      <c r="A83" s="157"/>
      <c r="B83" s="157"/>
      <c r="C83" s="157"/>
      <c r="D83" s="157"/>
      <c r="E83" s="47" t="s">
        <v>237</v>
      </c>
      <c r="F83" s="47" t="s">
        <v>238</v>
      </c>
      <c r="G83" s="48" t="s">
        <v>239</v>
      </c>
      <c r="H83" s="47">
        <v>3051</v>
      </c>
      <c r="I83" s="157"/>
      <c r="J83" s="158">
        <v>8290</v>
      </c>
      <c r="K83" s="157"/>
    </row>
    <row r="84" spans="1:11">
      <c r="A84" s="157">
        <v>25</v>
      </c>
      <c r="B84" s="157" t="s">
        <v>235</v>
      </c>
      <c r="C84" s="157" t="s">
        <v>124</v>
      </c>
      <c r="D84" s="157" t="s">
        <v>263</v>
      </c>
      <c r="E84" s="47" t="s">
        <v>137</v>
      </c>
      <c r="F84" s="47" t="s">
        <v>127</v>
      </c>
      <c r="G84" s="48">
        <v>89545</v>
      </c>
      <c r="H84" s="47">
        <v>3339</v>
      </c>
      <c r="I84" s="157">
        <v>100</v>
      </c>
      <c r="J84" s="158">
        <v>8290</v>
      </c>
      <c r="K84" s="157">
        <f>H84+H85+H86+I84</f>
        <v>8290</v>
      </c>
    </row>
    <row r="85" spans="1:11">
      <c r="A85" s="157"/>
      <c r="B85" s="157"/>
      <c r="C85" s="157"/>
      <c r="D85" s="157" t="s">
        <v>263</v>
      </c>
      <c r="E85" s="47" t="s">
        <v>128</v>
      </c>
      <c r="F85" s="47" t="s">
        <v>129</v>
      </c>
      <c r="G85" s="48" t="s">
        <v>130</v>
      </c>
      <c r="H85" s="47">
        <v>1800</v>
      </c>
      <c r="I85" s="157"/>
      <c r="J85" s="158">
        <v>8290</v>
      </c>
      <c r="K85" s="157"/>
    </row>
    <row r="86" spans="1:11">
      <c r="A86" s="157"/>
      <c r="B86" s="157"/>
      <c r="C86" s="157"/>
      <c r="D86" s="157"/>
      <c r="E86" s="47" t="s">
        <v>237</v>
      </c>
      <c r="F86" s="47" t="s">
        <v>238</v>
      </c>
      <c r="G86" s="48" t="s">
        <v>239</v>
      </c>
      <c r="H86" s="47">
        <v>3051</v>
      </c>
      <c r="I86" s="157"/>
      <c r="J86" s="158">
        <v>8290</v>
      </c>
      <c r="K86" s="157"/>
    </row>
    <row r="87" spans="1:11">
      <c r="A87" s="157">
        <v>26</v>
      </c>
      <c r="B87" s="157" t="s">
        <v>235</v>
      </c>
      <c r="C87" s="157" t="s">
        <v>124</v>
      </c>
      <c r="D87" s="157" t="s">
        <v>264</v>
      </c>
      <c r="E87" s="47" t="s">
        <v>154</v>
      </c>
      <c r="F87" s="47" t="s">
        <v>127</v>
      </c>
      <c r="G87" s="48">
        <v>89582</v>
      </c>
      <c r="H87" s="47">
        <v>3339</v>
      </c>
      <c r="I87" s="157">
        <v>100</v>
      </c>
      <c r="J87" s="158">
        <v>8290</v>
      </c>
      <c r="K87" s="157">
        <f>H87+H88+H89+I87</f>
        <v>8290</v>
      </c>
    </row>
    <row r="88" spans="1:11">
      <c r="A88" s="157"/>
      <c r="B88" s="157"/>
      <c r="C88" s="157"/>
      <c r="D88" s="157" t="s">
        <v>264</v>
      </c>
      <c r="E88" s="47" t="s">
        <v>128</v>
      </c>
      <c r="F88" s="47" t="s">
        <v>129</v>
      </c>
      <c r="G88" s="48" t="s">
        <v>130</v>
      </c>
      <c r="H88" s="47">
        <v>1800</v>
      </c>
      <c r="I88" s="157"/>
      <c r="J88" s="158">
        <v>8290</v>
      </c>
      <c r="K88" s="157"/>
    </row>
    <row r="89" spans="1:11">
      <c r="A89" s="157"/>
      <c r="B89" s="157"/>
      <c r="C89" s="157"/>
      <c r="D89" s="157"/>
      <c r="E89" s="47" t="s">
        <v>237</v>
      </c>
      <c r="F89" s="47" t="s">
        <v>238</v>
      </c>
      <c r="G89" s="48" t="s">
        <v>239</v>
      </c>
      <c r="H89" s="47">
        <v>3051</v>
      </c>
      <c r="I89" s="157"/>
      <c r="J89" s="158">
        <v>8290</v>
      </c>
      <c r="K89" s="157"/>
    </row>
    <row r="90" spans="1:11">
      <c r="A90" s="157">
        <v>27</v>
      </c>
      <c r="B90" s="157" t="s">
        <v>235</v>
      </c>
      <c r="C90" s="157" t="s">
        <v>124</v>
      </c>
      <c r="D90" s="157" t="s">
        <v>265</v>
      </c>
      <c r="E90" s="47" t="s">
        <v>126</v>
      </c>
      <c r="F90" s="47" t="s">
        <v>127</v>
      </c>
      <c r="G90" s="48">
        <v>89561</v>
      </c>
      <c r="H90" s="47">
        <v>3339</v>
      </c>
      <c r="I90" s="157">
        <v>100</v>
      </c>
      <c r="J90" s="158">
        <v>8290</v>
      </c>
      <c r="K90" s="157">
        <f>H90+H91+H92+I90</f>
        <v>9290</v>
      </c>
    </row>
    <row r="91" spans="1:11">
      <c r="A91" s="157"/>
      <c r="B91" s="157"/>
      <c r="C91" s="157"/>
      <c r="D91" s="157" t="s">
        <v>265</v>
      </c>
      <c r="E91" s="47" t="s">
        <v>9</v>
      </c>
      <c r="F91" s="47" t="s">
        <v>132</v>
      </c>
      <c r="G91" s="48">
        <v>253805</v>
      </c>
      <c r="H91" s="47">
        <v>2800</v>
      </c>
      <c r="I91" s="157"/>
      <c r="J91" s="158">
        <v>8290</v>
      </c>
      <c r="K91" s="157"/>
    </row>
    <row r="92" spans="1:11">
      <c r="A92" s="157"/>
      <c r="B92" s="157"/>
      <c r="C92" s="157"/>
      <c r="D92" s="157"/>
      <c r="E92" s="47" t="s">
        <v>237</v>
      </c>
      <c r="F92" s="47" t="s">
        <v>238</v>
      </c>
      <c r="G92" s="48" t="s">
        <v>239</v>
      </c>
      <c r="H92" s="47">
        <v>3051</v>
      </c>
      <c r="I92" s="157"/>
      <c r="J92" s="158">
        <v>8290</v>
      </c>
      <c r="K92" s="157"/>
    </row>
    <row r="93" spans="1:11">
      <c r="A93" s="157">
        <v>28</v>
      </c>
      <c r="B93" s="157" t="s">
        <v>235</v>
      </c>
      <c r="C93" s="157" t="s">
        <v>124</v>
      </c>
      <c r="D93" s="157" t="s">
        <v>266</v>
      </c>
      <c r="E93" s="47" t="s">
        <v>137</v>
      </c>
      <c r="F93" s="47" t="s">
        <v>127</v>
      </c>
      <c r="G93" s="48">
        <v>89545</v>
      </c>
      <c r="H93" s="47">
        <v>3339</v>
      </c>
      <c r="I93" s="157">
        <v>100</v>
      </c>
      <c r="J93" s="158">
        <v>8290</v>
      </c>
      <c r="K93" s="157">
        <f>H93+H94+H95+I93</f>
        <v>9290</v>
      </c>
    </row>
    <row r="94" spans="1:11">
      <c r="A94" s="157"/>
      <c r="B94" s="157"/>
      <c r="C94" s="157"/>
      <c r="D94" s="157" t="s">
        <v>266</v>
      </c>
      <c r="E94" s="47" t="s">
        <v>9</v>
      </c>
      <c r="F94" s="47" t="s">
        <v>132</v>
      </c>
      <c r="G94" s="48">
        <v>253805</v>
      </c>
      <c r="H94" s="47">
        <v>2800</v>
      </c>
      <c r="I94" s="157"/>
      <c r="J94" s="158">
        <v>8290</v>
      </c>
      <c r="K94" s="157"/>
    </row>
    <row r="95" spans="1:11">
      <c r="A95" s="157"/>
      <c r="B95" s="157"/>
      <c r="C95" s="157"/>
      <c r="D95" s="157"/>
      <c r="E95" s="47" t="s">
        <v>237</v>
      </c>
      <c r="F95" s="47" t="s">
        <v>238</v>
      </c>
      <c r="G95" s="48" t="s">
        <v>239</v>
      </c>
      <c r="H95" s="47">
        <v>3051</v>
      </c>
      <c r="I95" s="157"/>
      <c r="J95" s="158">
        <v>8290</v>
      </c>
      <c r="K95" s="157"/>
    </row>
    <row r="96" spans="1:11">
      <c r="A96" s="122">
        <v>1</v>
      </c>
      <c r="B96" s="122" t="s">
        <v>29</v>
      </c>
      <c r="C96" s="122" t="s">
        <v>268</v>
      </c>
      <c r="D96" s="161" t="s">
        <v>236</v>
      </c>
      <c r="E96" s="36" t="s">
        <v>172</v>
      </c>
      <c r="F96" s="36" t="s">
        <v>270</v>
      </c>
      <c r="G96" s="35" t="s">
        <v>271</v>
      </c>
      <c r="H96" s="52">
        <v>3556</v>
      </c>
      <c r="I96" s="201">
        <v>0</v>
      </c>
      <c r="J96" s="134">
        <v>8290</v>
      </c>
      <c r="K96" s="132">
        <f>H96+H97+H98</f>
        <v>8290</v>
      </c>
    </row>
    <row r="97" spans="1:11">
      <c r="A97" s="122"/>
      <c r="B97" s="122"/>
      <c r="C97" s="122"/>
      <c r="D97" s="201"/>
      <c r="E97" s="36" t="s">
        <v>128</v>
      </c>
      <c r="F97" s="36" t="s">
        <v>270</v>
      </c>
      <c r="G97" s="35" t="s">
        <v>272</v>
      </c>
      <c r="H97" s="52">
        <v>1894</v>
      </c>
      <c r="I97" s="201"/>
      <c r="J97" s="134"/>
      <c r="K97" s="132"/>
    </row>
    <row r="98" spans="1:11">
      <c r="A98" s="122"/>
      <c r="B98" s="122"/>
      <c r="C98" s="122"/>
      <c r="D98" s="201"/>
      <c r="E98" s="36" t="s">
        <v>305</v>
      </c>
      <c r="F98" s="36" t="s">
        <v>270</v>
      </c>
      <c r="G98" s="36">
        <v>55803</v>
      </c>
      <c r="H98" s="52">
        <v>2840</v>
      </c>
      <c r="I98" s="201"/>
      <c r="J98" s="134"/>
      <c r="K98" s="132"/>
    </row>
    <row r="99" spans="1:11">
      <c r="A99" s="122">
        <v>2</v>
      </c>
      <c r="B99" s="122" t="s">
        <v>29</v>
      </c>
      <c r="C99" s="122" t="s">
        <v>268</v>
      </c>
      <c r="D99" s="161" t="s">
        <v>250</v>
      </c>
      <c r="E99" s="36" t="s">
        <v>172</v>
      </c>
      <c r="F99" s="53" t="s">
        <v>277</v>
      </c>
      <c r="G99" s="54">
        <v>55896</v>
      </c>
      <c r="H99" s="52">
        <v>3556</v>
      </c>
      <c r="I99" s="201">
        <v>0</v>
      </c>
      <c r="J99" s="134">
        <v>8290</v>
      </c>
      <c r="K99" s="132">
        <f>H99+H100+H101</f>
        <v>8290</v>
      </c>
    </row>
    <row r="100" spans="1:11">
      <c r="A100" s="122"/>
      <c r="B100" s="122"/>
      <c r="C100" s="122"/>
      <c r="D100" s="201"/>
      <c r="E100" s="36" t="s">
        <v>128</v>
      </c>
      <c r="F100" s="36" t="s">
        <v>270</v>
      </c>
      <c r="G100" s="35" t="s">
        <v>272</v>
      </c>
      <c r="H100" s="52">
        <v>1894</v>
      </c>
      <c r="I100" s="201"/>
      <c r="J100" s="134"/>
      <c r="K100" s="132"/>
    </row>
    <row r="101" spans="1:11">
      <c r="A101" s="122"/>
      <c r="B101" s="122"/>
      <c r="C101" s="122"/>
      <c r="D101" s="201"/>
      <c r="E101" s="36" t="s">
        <v>305</v>
      </c>
      <c r="F101" s="36" t="s">
        <v>270</v>
      </c>
      <c r="G101" s="36">
        <v>55803</v>
      </c>
      <c r="H101" s="52">
        <v>2840</v>
      </c>
      <c r="I101" s="201"/>
      <c r="J101" s="134"/>
      <c r="K101" s="132"/>
    </row>
    <row r="102" spans="1:11">
      <c r="A102" s="122">
        <v>3</v>
      </c>
      <c r="B102" s="122" t="s">
        <v>29</v>
      </c>
      <c r="C102" s="122" t="s">
        <v>268</v>
      </c>
      <c r="D102" s="161" t="s">
        <v>306</v>
      </c>
      <c r="E102" s="36" t="s">
        <v>172</v>
      </c>
      <c r="F102" s="36" t="s">
        <v>270</v>
      </c>
      <c r="G102" s="35" t="s">
        <v>271</v>
      </c>
      <c r="H102" s="52">
        <v>3556</v>
      </c>
      <c r="I102" s="201">
        <v>0</v>
      </c>
      <c r="J102" s="134">
        <v>8290</v>
      </c>
      <c r="K102" s="132">
        <f>H102+H103+H104</f>
        <v>7696</v>
      </c>
    </row>
    <row r="103" spans="1:11">
      <c r="A103" s="122"/>
      <c r="B103" s="122"/>
      <c r="C103" s="122"/>
      <c r="D103" s="201"/>
      <c r="E103" s="36" t="s">
        <v>9</v>
      </c>
      <c r="F103" s="53" t="s">
        <v>277</v>
      </c>
      <c r="G103" s="54">
        <v>55916</v>
      </c>
      <c r="H103" s="52">
        <v>1300</v>
      </c>
      <c r="I103" s="201"/>
      <c r="J103" s="134"/>
      <c r="K103" s="132"/>
    </row>
    <row r="104" spans="1:11">
      <c r="A104" s="122"/>
      <c r="B104" s="122"/>
      <c r="C104" s="122"/>
      <c r="D104" s="201"/>
      <c r="E104" s="36" t="s">
        <v>305</v>
      </c>
      <c r="F104" s="36" t="s">
        <v>270</v>
      </c>
      <c r="G104" s="36">
        <v>55803</v>
      </c>
      <c r="H104" s="52">
        <v>2840</v>
      </c>
      <c r="I104" s="201"/>
      <c r="J104" s="134"/>
      <c r="K104" s="132"/>
    </row>
    <row r="105" spans="1:11">
      <c r="A105" s="122">
        <v>4</v>
      </c>
      <c r="B105" s="122" t="s">
        <v>29</v>
      </c>
      <c r="C105" s="122" t="s">
        <v>268</v>
      </c>
      <c r="D105" s="161" t="s">
        <v>307</v>
      </c>
      <c r="E105" s="36" t="s">
        <v>172</v>
      </c>
      <c r="F105" s="53" t="s">
        <v>277</v>
      </c>
      <c r="G105" s="54">
        <v>55896</v>
      </c>
      <c r="H105" s="52">
        <v>3556</v>
      </c>
      <c r="I105" s="201">
        <v>0</v>
      </c>
      <c r="J105" s="134">
        <v>8290</v>
      </c>
      <c r="K105" s="132">
        <f>H105+H106+H107</f>
        <v>7696</v>
      </c>
    </row>
    <row r="106" spans="1:11">
      <c r="A106" s="122"/>
      <c r="B106" s="122"/>
      <c r="C106" s="122"/>
      <c r="D106" s="201"/>
      <c r="E106" s="36" t="s">
        <v>9</v>
      </c>
      <c r="F106" s="53" t="s">
        <v>277</v>
      </c>
      <c r="G106" s="54">
        <v>55916</v>
      </c>
      <c r="H106" s="52">
        <v>1300</v>
      </c>
      <c r="I106" s="201"/>
      <c r="J106" s="134"/>
      <c r="K106" s="132"/>
    </row>
    <row r="107" spans="1:11">
      <c r="A107" s="122"/>
      <c r="B107" s="122"/>
      <c r="C107" s="122"/>
      <c r="D107" s="201"/>
      <c r="E107" s="36" t="s">
        <v>305</v>
      </c>
      <c r="F107" s="36" t="s">
        <v>270</v>
      </c>
      <c r="G107" s="36">
        <v>55803</v>
      </c>
      <c r="H107" s="52">
        <v>2840</v>
      </c>
      <c r="I107" s="201"/>
      <c r="J107" s="134"/>
      <c r="K107" s="132"/>
    </row>
    <row r="108" spans="1:11" ht="24">
      <c r="A108" s="122">
        <v>5</v>
      </c>
      <c r="B108" s="122" t="s">
        <v>29</v>
      </c>
      <c r="C108" s="122" t="s">
        <v>268</v>
      </c>
      <c r="D108" s="161" t="s">
        <v>241</v>
      </c>
      <c r="E108" s="36" t="s">
        <v>281</v>
      </c>
      <c r="F108" s="36" t="s">
        <v>282</v>
      </c>
      <c r="G108" s="36" t="s">
        <v>283</v>
      </c>
      <c r="H108" s="52">
        <v>3556</v>
      </c>
      <c r="I108" s="201">
        <v>0</v>
      </c>
      <c r="J108" s="134">
        <v>8290</v>
      </c>
      <c r="K108" s="132">
        <f>H108+H109+H110</f>
        <v>8290</v>
      </c>
    </row>
    <row r="109" spans="1:11">
      <c r="A109" s="122"/>
      <c r="B109" s="122"/>
      <c r="C109" s="122"/>
      <c r="D109" s="201"/>
      <c r="E109" s="36" t="s">
        <v>128</v>
      </c>
      <c r="F109" s="36" t="s">
        <v>270</v>
      </c>
      <c r="G109" s="35" t="s">
        <v>272</v>
      </c>
      <c r="H109" s="52">
        <v>1894</v>
      </c>
      <c r="I109" s="201"/>
      <c r="J109" s="134"/>
      <c r="K109" s="132"/>
    </row>
    <row r="110" spans="1:11">
      <c r="A110" s="122"/>
      <c r="B110" s="122"/>
      <c r="C110" s="122"/>
      <c r="D110" s="201"/>
      <c r="E110" s="36" t="s">
        <v>305</v>
      </c>
      <c r="F110" s="36" t="s">
        <v>270</v>
      </c>
      <c r="G110" s="36">
        <v>55803</v>
      </c>
      <c r="H110" s="52">
        <v>2840</v>
      </c>
      <c r="I110" s="201"/>
      <c r="J110" s="134"/>
      <c r="K110" s="132"/>
    </row>
    <row r="111" spans="1:11" ht="36">
      <c r="A111" s="122">
        <v>6</v>
      </c>
      <c r="B111" s="122" t="s">
        <v>29</v>
      </c>
      <c r="C111" s="122" t="s">
        <v>268</v>
      </c>
      <c r="D111" s="161" t="s">
        <v>242</v>
      </c>
      <c r="E111" s="36" t="s">
        <v>285</v>
      </c>
      <c r="F111" s="36" t="s">
        <v>282</v>
      </c>
      <c r="G111" s="36" t="s">
        <v>286</v>
      </c>
      <c r="H111" s="52">
        <v>3556</v>
      </c>
      <c r="I111" s="201">
        <v>0</v>
      </c>
      <c r="J111" s="134">
        <v>8290</v>
      </c>
      <c r="K111" s="132">
        <f>H111+H112+H113</f>
        <v>8290</v>
      </c>
    </row>
    <row r="112" spans="1:11">
      <c r="A112" s="122"/>
      <c r="B112" s="122"/>
      <c r="C112" s="122"/>
      <c r="D112" s="201"/>
      <c r="E112" s="36" t="s">
        <v>128</v>
      </c>
      <c r="F112" s="36" t="s">
        <v>270</v>
      </c>
      <c r="G112" s="35" t="s">
        <v>272</v>
      </c>
      <c r="H112" s="52">
        <v>1894</v>
      </c>
      <c r="I112" s="201"/>
      <c r="J112" s="134"/>
      <c r="K112" s="132"/>
    </row>
    <row r="113" spans="1:11">
      <c r="A113" s="122"/>
      <c r="B113" s="122"/>
      <c r="C113" s="122"/>
      <c r="D113" s="201"/>
      <c r="E113" s="36" t="s">
        <v>305</v>
      </c>
      <c r="F113" s="36" t="s">
        <v>270</v>
      </c>
      <c r="G113" s="36">
        <v>55803</v>
      </c>
      <c r="H113" s="52">
        <v>2840</v>
      </c>
      <c r="I113" s="201"/>
      <c r="J113" s="134"/>
      <c r="K113" s="132"/>
    </row>
    <row r="114" spans="1:11">
      <c r="A114" s="122">
        <v>1</v>
      </c>
      <c r="B114" s="122" t="s">
        <v>29</v>
      </c>
      <c r="C114" s="122" t="s">
        <v>372</v>
      </c>
      <c r="D114" s="205" t="s">
        <v>250</v>
      </c>
      <c r="E114" s="98" t="s">
        <v>373</v>
      </c>
      <c r="F114" s="98" t="s">
        <v>374</v>
      </c>
      <c r="G114" s="36" t="s">
        <v>375</v>
      </c>
      <c r="H114" s="52">
        <v>1200</v>
      </c>
      <c r="I114" s="208">
        <v>50</v>
      </c>
      <c r="J114" s="209">
        <v>8290</v>
      </c>
      <c r="K114" s="202">
        <v>8290</v>
      </c>
    </row>
    <row r="115" spans="1:11">
      <c r="A115" s="122"/>
      <c r="B115" s="122"/>
      <c r="C115" s="122"/>
      <c r="D115" s="206"/>
      <c r="E115" s="98" t="s">
        <v>128</v>
      </c>
      <c r="F115" s="99" t="s">
        <v>376</v>
      </c>
      <c r="G115" s="53" t="s">
        <v>377</v>
      </c>
      <c r="H115" s="52">
        <v>1250</v>
      </c>
      <c r="I115" s="206"/>
      <c r="J115" s="210"/>
      <c r="K115" s="203"/>
    </row>
    <row r="116" spans="1:11">
      <c r="A116" s="122"/>
      <c r="B116" s="122"/>
      <c r="C116" s="122"/>
      <c r="D116" s="206"/>
      <c r="E116" s="98" t="s">
        <v>378</v>
      </c>
      <c r="F116" s="99" t="s">
        <v>379</v>
      </c>
      <c r="G116" s="53">
        <v>166154</v>
      </c>
      <c r="H116" s="52">
        <v>3326</v>
      </c>
      <c r="I116" s="206"/>
      <c r="J116" s="210"/>
      <c r="K116" s="203"/>
    </row>
    <row r="117" spans="1:11">
      <c r="A117" s="122"/>
      <c r="B117" s="122"/>
      <c r="C117" s="122"/>
      <c r="D117" s="206"/>
      <c r="E117" s="98" t="s">
        <v>380</v>
      </c>
      <c r="F117" s="99" t="s">
        <v>379</v>
      </c>
      <c r="G117" s="100">
        <v>166152</v>
      </c>
      <c r="H117" s="52">
        <v>2414</v>
      </c>
      <c r="I117" s="206"/>
      <c r="J117" s="210"/>
      <c r="K117" s="203"/>
    </row>
    <row r="118" spans="1:11">
      <c r="A118" s="122"/>
      <c r="B118" s="122"/>
      <c r="C118" s="122"/>
      <c r="D118" s="206"/>
      <c r="E118" s="98" t="s">
        <v>381</v>
      </c>
      <c r="F118" s="99" t="s">
        <v>374</v>
      </c>
      <c r="G118" s="53">
        <v>174051</v>
      </c>
      <c r="H118" s="52">
        <v>40</v>
      </c>
      <c r="I118" s="206"/>
      <c r="J118" s="210"/>
      <c r="K118" s="203"/>
    </row>
    <row r="119" spans="1:11">
      <c r="A119" s="122"/>
      <c r="B119" s="122"/>
      <c r="C119" s="122"/>
      <c r="D119" s="207"/>
      <c r="E119" s="98" t="s">
        <v>382</v>
      </c>
      <c r="F119" s="99" t="s">
        <v>374</v>
      </c>
      <c r="G119" s="53">
        <v>174049</v>
      </c>
      <c r="H119" s="52">
        <v>10</v>
      </c>
      <c r="I119" s="207"/>
      <c r="J119" s="211"/>
      <c r="K119" s="204"/>
    </row>
    <row r="120" spans="1:11">
      <c r="A120" s="122">
        <v>2</v>
      </c>
      <c r="B120" s="122" t="s">
        <v>29</v>
      </c>
      <c r="C120" s="122" t="s">
        <v>372</v>
      </c>
      <c r="D120" s="161" t="s">
        <v>383</v>
      </c>
      <c r="E120" s="98" t="s">
        <v>384</v>
      </c>
      <c r="F120" s="99" t="s">
        <v>376</v>
      </c>
      <c r="G120" s="36" t="s">
        <v>385</v>
      </c>
      <c r="H120" s="52">
        <v>1200</v>
      </c>
      <c r="I120" s="201">
        <v>50</v>
      </c>
      <c r="J120" s="134">
        <v>8290</v>
      </c>
      <c r="K120" s="132">
        <v>8240</v>
      </c>
    </row>
    <row r="121" spans="1:11">
      <c r="A121" s="122"/>
      <c r="B121" s="122"/>
      <c r="C121" s="122"/>
      <c r="D121" s="201"/>
      <c r="E121" s="98" t="s">
        <v>128</v>
      </c>
      <c r="F121" s="99" t="s">
        <v>376</v>
      </c>
      <c r="G121" s="53" t="s">
        <v>377</v>
      </c>
      <c r="H121" s="52">
        <v>1250</v>
      </c>
      <c r="I121" s="201"/>
      <c r="J121" s="134"/>
      <c r="K121" s="132"/>
    </row>
    <row r="122" spans="1:11">
      <c r="A122" s="122"/>
      <c r="B122" s="122"/>
      <c r="C122" s="122"/>
      <c r="D122" s="201"/>
      <c r="E122" s="98" t="s">
        <v>378</v>
      </c>
      <c r="F122" s="99" t="s">
        <v>379</v>
      </c>
      <c r="G122" s="53">
        <v>166154</v>
      </c>
      <c r="H122" s="52">
        <v>3326</v>
      </c>
      <c r="I122" s="201"/>
      <c r="J122" s="134"/>
      <c r="K122" s="132"/>
    </row>
    <row r="123" spans="1:11">
      <c r="A123" s="122"/>
      <c r="B123" s="122"/>
      <c r="C123" s="122"/>
      <c r="D123" s="201"/>
      <c r="E123" s="98" t="s">
        <v>380</v>
      </c>
      <c r="F123" s="99" t="s">
        <v>379</v>
      </c>
      <c r="G123" s="54">
        <v>166152</v>
      </c>
      <c r="H123" s="52">
        <v>2414</v>
      </c>
      <c r="I123" s="201"/>
      <c r="J123" s="134"/>
      <c r="K123" s="132"/>
    </row>
    <row r="124" spans="1:11">
      <c r="A124" s="122">
        <v>3</v>
      </c>
      <c r="B124" s="122" t="s">
        <v>29</v>
      </c>
      <c r="C124" s="122" t="s">
        <v>372</v>
      </c>
      <c r="D124" s="161" t="s">
        <v>386</v>
      </c>
      <c r="E124" s="98" t="s">
        <v>384</v>
      </c>
      <c r="F124" s="99" t="s">
        <v>376</v>
      </c>
      <c r="G124" s="36" t="s">
        <v>385</v>
      </c>
      <c r="H124" s="52">
        <v>1200</v>
      </c>
      <c r="I124" s="201">
        <v>50</v>
      </c>
      <c r="J124" s="134">
        <v>8290</v>
      </c>
      <c r="K124" s="132">
        <v>8240</v>
      </c>
    </row>
    <row r="125" spans="1:11">
      <c r="A125" s="122"/>
      <c r="B125" s="122"/>
      <c r="C125" s="122"/>
      <c r="D125" s="201"/>
      <c r="E125" s="98" t="s">
        <v>128</v>
      </c>
      <c r="F125" s="99" t="s">
        <v>376</v>
      </c>
      <c r="G125" s="53" t="s">
        <v>377</v>
      </c>
      <c r="H125" s="52">
        <v>1250</v>
      </c>
      <c r="I125" s="201"/>
      <c r="J125" s="134"/>
      <c r="K125" s="132"/>
    </row>
    <row r="126" spans="1:11">
      <c r="A126" s="122"/>
      <c r="B126" s="122"/>
      <c r="C126" s="122"/>
      <c r="D126" s="201"/>
      <c r="E126" s="98" t="s">
        <v>378</v>
      </c>
      <c r="F126" s="99" t="s">
        <v>379</v>
      </c>
      <c r="G126" s="53">
        <v>166154</v>
      </c>
      <c r="H126" s="52">
        <v>3326</v>
      </c>
      <c r="I126" s="201"/>
      <c r="J126" s="134"/>
      <c r="K126" s="132"/>
    </row>
    <row r="127" spans="1:11">
      <c r="A127" s="122"/>
      <c r="B127" s="122"/>
      <c r="C127" s="122"/>
      <c r="D127" s="201"/>
      <c r="E127" s="98" t="s">
        <v>380</v>
      </c>
      <c r="F127" s="99" t="s">
        <v>379</v>
      </c>
      <c r="G127" s="54">
        <v>166152</v>
      </c>
      <c r="H127" s="52">
        <v>2414</v>
      </c>
      <c r="I127" s="201"/>
      <c r="J127" s="134"/>
      <c r="K127" s="132"/>
    </row>
    <row r="128" spans="1:11">
      <c r="A128" s="122">
        <v>4</v>
      </c>
      <c r="B128" s="122" t="s">
        <v>29</v>
      </c>
      <c r="C128" s="122" t="s">
        <v>372</v>
      </c>
      <c r="D128" s="205" t="s">
        <v>307</v>
      </c>
      <c r="E128" s="98" t="s">
        <v>373</v>
      </c>
      <c r="F128" s="98" t="s">
        <v>374</v>
      </c>
      <c r="G128" s="36" t="s">
        <v>375</v>
      </c>
      <c r="H128" s="52">
        <v>1200</v>
      </c>
      <c r="I128" s="208">
        <v>50</v>
      </c>
      <c r="J128" s="209">
        <v>8290</v>
      </c>
      <c r="K128" s="202">
        <v>8290</v>
      </c>
    </row>
    <row r="129" spans="1:11">
      <c r="A129" s="122"/>
      <c r="B129" s="122"/>
      <c r="C129" s="122"/>
      <c r="D129" s="206"/>
      <c r="E129" s="98" t="s">
        <v>128</v>
      </c>
      <c r="F129" s="99" t="s">
        <v>376</v>
      </c>
      <c r="G129" s="53" t="s">
        <v>377</v>
      </c>
      <c r="H129" s="52">
        <v>1250</v>
      </c>
      <c r="I129" s="206"/>
      <c r="J129" s="210"/>
      <c r="K129" s="203"/>
    </row>
    <row r="130" spans="1:11">
      <c r="A130" s="122"/>
      <c r="B130" s="122"/>
      <c r="C130" s="122"/>
      <c r="D130" s="206"/>
      <c r="E130" s="98" t="s">
        <v>378</v>
      </c>
      <c r="F130" s="99" t="s">
        <v>379</v>
      </c>
      <c r="G130" s="53">
        <v>166154</v>
      </c>
      <c r="H130" s="52">
        <v>3326</v>
      </c>
      <c r="I130" s="206"/>
      <c r="J130" s="210"/>
      <c r="K130" s="203"/>
    </row>
    <row r="131" spans="1:11">
      <c r="A131" s="122"/>
      <c r="B131" s="122"/>
      <c r="C131" s="122"/>
      <c r="D131" s="206"/>
      <c r="E131" s="98" t="s">
        <v>380</v>
      </c>
      <c r="F131" s="99" t="s">
        <v>379</v>
      </c>
      <c r="G131" s="100">
        <v>166152</v>
      </c>
      <c r="H131" s="52">
        <v>2414</v>
      </c>
      <c r="I131" s="206"/>
      <c r="J131" s="210"/>
      <c r="K131" s="203"/>
    </row>
    <row r="132" spans="1:11">
      <c r="A132" s="122"/>
      <c r="B132" s="122"/>
      <c r="C132" s="122"/>
      <c r="D132" s="206"/>
      <c r="E132" s="98" t="s">
        <v>381</v>
      </c>
      <c r="F132" s="99" t="s">
        <v>374</v>
      </c>
      <c r="G132" s="53">
        <v>174051</v>
      </c>
      <c r="H132" s="52">
        <v>40</v>
      </c>
      <c r="I132" s="206"/>
      <c r="J132" s="210"/>
      <c r="K132" s="203"/>
    </row>
    <row r="133" spans="1:11">
      <c r="A133" s="122"/>
      <c r="B133" s="122"/>
      <c r="C133" s="122"/>
      <c r="D133" s="207"/>
      <c r="E133" s="98" t="s">
        <v>382</v>
      </c>
      <c r="F133" s="99" t="s">
        <v>374</v>
      </c>
      <c r="G133" s="53">
        <v>174049</v>
      </c>
      <c r="H133" s="52">
        <v>10</v>
      </c>
      <c r="I133" s="207"/>
      <c r="J133" s="211"/>
      <c r="K133" s="204"/>
    </row>
    <row r="134" spans="1:11">
      <c r="A134" s="122">
        <v>5</v>
      </c>
      <c r="B134" s="122" t="s">
        <v>29</v>
      </c>
      <c r="C134" s="122" t="s">
        <v>372</v>
      </c>
      <c r="D134" s="161" t="s">
        <v>387</v>
      </c>
      <c r="E134" s="98" t="s">
        <v>373</v>
      </c>
      <c r="F134" s="98" t="s">
        <v>374</v>
      </c>
      <c r="G134" s="36" t="s">
        <v>375</v>
      </c>
      <c r="H134" s="52">
        <v>1200</v>
      </c>
      <c r="I134" s="201">
        <v>50</v>
      </c>
      <c r="J134" s="134">
        <v>8290</v>
      </c>
      <c r="K134" s="132">
        <v>8290</v>
      </c>
    </row>
    <row r="135" spans="1:11">
      <c r="A135" s="122"/>
      <c r="B135" s="122"/>
      <c r="C135" s="122"/>
      <c r="D135" s="201"/>
      <c r="E135" s="98" t="s">
        <v>128</v>
      </c>
      <c r="F135" s="99" t="s">
        <v>376</v>
      </c>
      <c r="G135" s="53" t="s">
        <v>377</v>
      </c>
      <c r="H135" s="52">
        <v>1250</v>
      </c>
      <c r="I135" s="201"/>
      <c r="J135" s="134"/>
      <c r="K135" s="132"/>
    </row>
    <row r="136" spans="1:11">
      <c r="A136" s="122"/>
      <c r="B136" s="122"/>
      <c r="C136" s="122"/>
      <c r="D136" s="201"/>
      <c r="E136" s="99" t="s">
        <v>388</v>
      </c>
      <c r="F136" s="99" t="s">
        <v>379</v>
      </c>
      <c r="G136" s="53">
        <v>166128</v>
      </c>
      <c r="H136" s="52">
        <v>2980</v>
      </c>
      <c r="I136" s="201"/>
      <c r="J136" s="134"/>
      <c r="K136" s="132"/>
    </row>
    <row r="137" spans="1:11">
      <c r="A137" s="122"/>
      <c r="B137" s="122"/>
      <c r="C137" s="122"/>
      <c r="D137" s="201"/>
      <c r="E137" s="99" t="s">
        <v>389</v>
      </c>
      <c r="F137" s="99" t="s">
        <v>379</v>
      </c>
      <c r="G137" s="54">
        <v>166097</v>
      </c>
      <c r="H137" s="52">
        <v>2810</v>
      </c>
      <c r="I137" s="201"/>
      <c r="J137" s="134"/>
      <c r="K137" s="132"/>
    </row>
    <row r="138" spans="1:11">
      <c r="A138" s="122">
        <v>6</v>
      </c>
      <c r="B138" s="122" t="s">
        <v>29</v>
      </c>
      <c r="C138" s="122" t="s">
        <v>372</v>
      </c>
      <c r="D138" s="161" t="s">
        <v>390</v>
      </c>
      <c r="E138" s="98" t="s">
        <v>384</v>
      </c>
      <c r="F138" s="99" t="s">
        <v>376</v>
      </c>
      <c r="G138" s="36" t="s">
        <v>385</v>
      </c>
      <c r="H138" s="52">
        <v>1200</v>
      </c>
      <c r="I138" s="201">
        <v>50</v>
      </c>
      <c r="J138" s="134">
        <v>8290</v>
      </c>
      <c r="K138" s="132">
        <v>8290</v>
      </c>
    </row>
    <row r="139" spans="1:11">
      <c r="A139" s="122"/>
      <c r="B139" s="122"/>
      <c r="C139" s="122"/>
      <c r="D139" s="201"/>
      <c r="E139" s="98" t="s">
        <v>128</v>
      </c>
      <c r="F139" s="99" t="s">
        <v>376</v>
      </c>
      <c r="G139" s="53" t="s">
        <v>377</v>
      </c>
      <c r="H139" s="52">
        <v>1250</v>
      </c>
      <c r="I139" s="201"/>
      <c r="J139" s="134"/>
      <c r="K139" s="132"/>
    </row>
    <row r="140" spans="1:11">
      <c r="A140" s="122"/>
      <c r="B140" s="122"/>
      <c r="C140" s="122"/>
      <c r="D140" s="201"/>
      <c r="E140" s="99" t="s">
        <v>388</v>
      </c>
      <c r="F140" s="99" t="s">
        <v>379</v>
      </c>
      <c r="G140" s="53">
        <v>166128</v>
      </c>
      <c r="H140" s="52">
        <v>2980</v>
      </c>
      <c r="I140" s="201"/>
      <c r="J140" s="134"/>
      <c r="K140" s="132"/>
    </row>
    <row r="141" spans="1:11">
      <c r="A141" s="122"/>
      <c r="B141" s="122"/>
      <c r="C141" s="122"/>
      <c r="D141" s="201"/>
      <c r="E141" s="99" t="s">
        <v>389</v>
      </c>
      <c r="F141" s="99" t="s">
        <v>379</v>
      </c>
      <c r="G141" s="54">
        <v>166097</v>
      </c>
      <c r="H141" s="52">
        <v>2810</v>
      </c>
      <c r="I141" s="201"/>
      <c r="J141" s="134"/>
      <c r="K141" s="132"/>
    </row>
    <row r="142" spans="1:11" ht="24">
      <c r="A142" s="153">
        <v>1</v>
      </c>
      <c r="B142" s="122" t="s">
        <v>29</v>
      </c>
      <c r="C142" s="122" t="s">
        <v>490</v>
      </c>
      <c r="D142" s="217" t="s">
        <v>1228</v>
      </c>
      <c r="E142" s="101" t="s">
        <v>1229</v>
      </c>
      <c r="F142" s="101" t="s">
        <v>1230</v>
      </c>
      <c r="G142" s="57">
        <v>57218</v>
      </c>
      <c r="H142" s="59">
        <v>1270</v>
      </c>
      <c r="I142" s="220">
        <v>100</v>
      </c>
      <c r="J142" s="221">
        <v>8290</v>
      </c>
      <c r="K142" s="214">
        <f>H142+H143+H144+H145+I142</f>
        <v>5319</v>
      </c>
    </row>
    <row r="143" spans="1:11">
      <c r="A143" s="153"/>
      <c r="B143" s="153"/>
      <c r="C143" s="153"/>
      <c r="D143" s="218"/>
      <c r="E143" s="101" t="s">
        <v>1231</v>
      </c>
      <c r="F143" s="101" t="s">
        <v>1230</v>
      </c>
      <c r="G143" s="57">
        <v>262437</v>
      </c>
      <c r="H143" s="59">
        <v>150</v>
      </c>
      <c r="I143" s="218"/>
      <c r="J143" s="222"/>
      <c r="K143" s="215"/>
    </row>
    <row r="144" spans="1:11">
      <c r="A144" s="153"/>
      <c r="B144" s="153"/>
      <c r="C144" s="153"/>
      <c r="D144" s="218"/>
      <c r="E144" s="101" t="s">
        <v>1232</v>
      </c>
      <c r="F144" s="101" t="s">
        <v>1230</v>
      </c>
      <c r="G144" s="57">
        <v>57502</v>
      </c>
      <c r="H144" s="59">
        <v>1999</v>
      </c>
      <c r="I144" s="218"/>
      <c r="J144" s="222"/>
      <c r="K144" s="215"/>
    </row>
    <row r="145" spans="1:11">
      <c r="A145" s="153"/>
      <c r="B145" s="153"/>
      <c r="C145" s="153"/>
      <c r="D145" s="219"/>
      <c r="E145" s="101" t="s">
        <v>1233</v>
      </c>
      <c r="F145" s="101" t="s">
        <v>1230</v>
      </c>
      <c r="G145" s="57">
        <v>306685</v>
      </c>
      <c r="H145" s="59">
        <v>1800</v>
      </c>
      <c r="I145" s="219"/>
      <c r="J145" s="223"/>
      <c r="K145" s="216"/>
    </row>
    <row r="146" spans="1:11" ht="24">
      <c r="A146" s="153">
        <v>2</v>
      </c>
      <c r="B146" s="122" t="s">
        <v>29</v>
      </c>
      <c r="C146" s="122" t="s">
        <v>490</v>
      </c>
      <c r="D146" s="217" t="s">
        <v>1234</v>
      </c>
      <c r="E146" s="101" t="s">
        <v>1235</v>
      </c>
      <c r="F146" s="101" t="s">
        <v>1230</v>
      </c>
      <c r="G146" s="57">
        <v>262414</v>
      </c>
      <c r="H146" s="59">
        <v>1270</v>
      </c>
      <c r="I146" s="220">
        <v>100</v>
      </c>
      <c r="J146" s="221">
        <v>8290</v>
      </c>
      <c r="K146" s="214">
        <f>H146+H147+H148+H149+I146</f>
        <v>5319</v>
      </c>
    </row>
    <row r="147" spans="1:11">
      <c r="A147" s="153"/>
      <c r="B147" s="153"/>
      <c r="C147" s="153"/>
      <c r="D147" s="218"/>
      <c r="E147" s="101" t="s">
        <v>1231</v>
      </c>
      <c r="F147" s="101" t="s">
        <v>1230</v>
      </c>
      <c r="G147" s="57">
        <v>262437</v>
      </c>
      <c r="H147" s="59">
        <v>150</v>
      </c>
      <c r="I147" s="218"/>
      <c r="J147" s="222"/>
      <c r="K147" s="215"/>
    </row>
    <row r="148" spans="1:11">
      <c r="A148" s="153"/>
      <c r="B148" s="153"/>
      <c r="C148" s="153"/>
      <c r="D148" s="218"/>
      <c r="E148" s="101" t="s">
        <v>1232</v>
      </c>
      <c r="F148" s="101" t="s">
        <v>1230</v>
      </c>
      <c r="G148" s="57">
        <v>57502</v>
      </c>
      <c r="H148" s="59">
        <v>1999</v>
      </c>
      <c r="I148" s="218"/>
      <c r="J148" s="222"/>
      <c r="K148" s="215"/>
    </row>
    <row r="149" spans="1:11">
      <c r="A149" s="153"/>
      <c r="B149" s="153"/>
      <c r="C149" s="153"/>
      <c r="D149" s="219"/>
      <c r="E149" s="101" t="s">
        <v>1233</v>
      </c>
      <c r="F149" s="101" t="s">
        <v>1230</v>
      </c>
      <c r="G149" s="57">
        <v>306685</v>
      </c>
      <c r="H149" s="59">
        <v>1800</v>
      </c>
      <c r="I149" s="219"/>
      <c r="J149" s="223"/>
      <c r="K149" s="216"/>
    </row>
    <row r="150" spans="1:11" ht="24">
      <c r="A150" s="153">
        <v>3</v>
      </c>
      <c r="B150" s="122" t="s">
        <v>29</v>
      </c>
      <c r="C150" s="122" t="s">
        <v>490</v>
      </c>
      <c r="D150" s="234" t="s">
        <v>1236</v>
      </c>
      <c r="E150" s="101" t="s">
        <v>1237</v>
      </c>
      <c r="F150" s="101" t="s">
        <v>1238</v>
      </c>
      <c r="G150" s="57">
        <v>262455</v>
      </c>
      <c r="H150" s="59">
        <v>250</v>
      </c>
      <c r="I150" s="220">
        <v>100</v>
      </c>
      <c r="J150" s="221">
        <v>8290</v>
      </c>
      <c r="K150" s="214">
        <f>H150+H151+H152+H153+I150</f>
        <v>4299</v>
      </c>
    </row>
    <row r="151" spans="1:11">
      <c r="A151" s="153"/>
      <c r="B151" s="153"/>
      <c r="C151" s="153"/>
      <c r="D151" s="218"/>
      <c r="E151" s="101" t="s">
        <v>1231</v>
      </c>
      <c r="F151" s="101" t="s">
        <v>1230</v>
      </c>
      <c r="G151" s="57">
        <v>262437</v>
      </c>
      <c r="H151" s="59">
        <v>150</v>
      </c>
      <c r="I151" s="218"/>
      <c r="J151" s="222"/>
      <c r="K151" s="215"/>
    </row>
    <row r="152" spans="1:11">
      <c r="A152" s="153"/>
      <c r="B152" s="153"/>
      <c r="C152" s="153"/>
      <c r="D152" s="218"/>
      <c r="E152" s="101" t="s">
        <v>1232</v>
      </c>
      <c r="F152" s="101" t="s">
        <v>1230</v>
      </c>
      <c r="G152" s="57">
        <v>57502</v>
      </c>
      <c r="H152" s="59">
        <v>1999</v>
      </c>
      <c r="I152" s="218"/>
      <c r="J152" s="222"/>
      <c r="K152" s="215"/>
    </row>
    <row r="153" spans="1:11">
      <c r="A153" s="153"/>
      <c r="B153" s="153"/>
      <c r="C153" s="153"/>
      <c r="D153" s="219"/>
      <c r="E153" s="101" t="s">
        <v>1233</v>
      </c>
      <c r="F153" s="101" t="s">
        <v>1230</v>
      </c>
      <c r="G153" s="57">
        <v>306685</v>
      </c>
      <c r="H153" s="59">
        <v>1800</v>
      </c>
      <c r="I153" s="219"/>
      <c r="J153" s="223"/>
      <c r="K153" s="216"/>
    </row>
    <row r="154" spans="1:11" ht="24">
      <c r="A154" s="153">
        <v>4</v>
      </c>
      <c r="B154" s="122" t="s">
        <v>29</v>
      </c>
      <c r="C154" s="122" t="s">
        <v>490</v>
      </c>
      <c r="D154" s="217" t="s">
        <v>507</v>
      </c>
      <c r="E154" s="101" t="s">
        <v>1239</v>
      </c>
      <c r="F154" s="101" t="s">
        <v>1240</v>
      </c>
      <c r="G154" s="57">
        <v>262457</v>
      </c>
      <c r="H154" s="59">
        <v>1270</v>
      </c>
      <c r="I154" s="220">
        <v>100</v>
      </c>
      <c r="J154" s="221">
        <v>8290</v>
      </c>
      <c r="K154" s="214">
        <f>H154+H155+H156+H157+I154</f>
        <v>5319</v>
      </c>
    </row>
    <row r="155" spans="1:11">
      <c r="A155" s="153"/>
      <c r="B155" s="153"/>
      <c r="C155" s="153"/>
      <c r="D155" s="218"/>
      <c r="E155" s="101" t="s">
        <v>1231</v>
      </c>
      <c r="F155" s="101" t="s">
        <v>1230</v>
      </c>
      <c r="G155" s="57">
        <v>262437</v>
      </c>
      <c r="H155" s="59">
        <v>150</v>
      </c>
      <c r="I155" s="218"/>
      <c r="J155" s="222"/>
      <c r="K155" s="215"/>
    </row>
    <row r="156" spans="1:11">
      <c r="A156" s="153"/>
      <c r="B156" s="153"/>
      <c r="C156" s="153"/>
      <c r="D156" s="218"/>
      <c r="E156" s="101" t="s">
        <v>1232</v>
      </c>
      <c r="F156" s="101" t="s">
        <v>1230</v>
      </c>
      <c r="G156" s="57">
        <v>57502</v>
      </c>
      <c r="H156" s="59">
        <v>1999</v>
      </c>
      <c r="I156" s="218"/>
      <c r="J156" s="222"/>
      <c r="K156" s="215"/>
    </row>
    <row r="157" spans="1:11">
      <c r="A157" s="153"/>
      <c r="B157" s="153"/>
      <c r="C157" s="153"/>
      <c r="D157" s="219"/>
      <c r="E157" s="101" t="s">
        <v>1233</v>
      </c>
      <c r="F157" s="101" t="s">
        <v>1230</v>
      </c>
      <c r="G157" s="57">
        <v>306685</v>
      </c>
      <c r="H157" s="59">
        <v>1800</v>
      </c>
      <c r="I157" s="219"/>
      <c r="J157" s="223"/>
      <c r="K157" s="216"/>
    </row>
    <row r="158" spans="1:11" ht="24">
      <c r="A158" s="153">
        <v>5</v>
      </c>
      <c r="B158" s="122" t="s">
        <v>29</v>
      </c>
      <c r="C158" s="122" t="s">
        <v>490</v>
      </c>
      <c r="D158" s="234" t="s">
        <v>1241</v>
      </c>
      <c r="E158" s="101" t="s">
        <v>1237</v>
      </c>
      <c r="F158" s="101" t="s">
        <v>1238</v>
      </c>
      <c r="G158" s="57">
        <v>262455</v>
      </c>
      <c r="H158" s="59">
        <v>250</v>
      </c>
      <c r="I158" s="220">
        <v>100</v>
      </c>
      <c r="J158" s="221">
        <v>8290</v>
      </c>
      <c r="K158" s="214">
        <f>H158+H159+H160+H161+I158</f>
        <v>8149</v>
      </c>
    </row>
    <row r="159" spans="1:11">
      <c r="A159" s="153"/>
      <c r="B159" s="153"/>
      <c r="C159" s="153"/>
      <c r="D159" s="218"/>
      <c r="E159" s="101" t="s">
        <v>1242</v>
      </c>
      <c r="F159" s="101" t="s">
        <v>1243</v>
      </c>
      <c r="G159" s="57">
        <v>262454</v>
      </c>
      <c r="H159" s="59">
        <v>4000</v>
      </c>
      <c r="I159" s="218"/>
      <c r="J159" s="222"/>
      <c r="K159" s="215"/>
    </row>
    <row r="160" spans="1:11">
      <c r="A160" s="153"/>
      <c r="B160" s="153"/>
      <c r="C160" s="153"/>
      <c r="D160" s="218"/>
      <c r="E160" s="101" t="s">
        <v>1232</v>
      </c>
      <c r="F160" s="101" t="s">
        <v>1230</v>
      </c>
      <c r="G160" s="57">
        <v>57502</v>
      </c>
      <c r="H160" s="59">
        <v>1999</v>
      </c>
      <c r="I160" s="218"/>
      <c r="J160" s="222"/>
      <c r="K160" s="215"/>
    </row>
    <row r="161" spans="1:11">
      <c r="A161" s="153"/>
      <c r="B161" s="153"/>
      <c r="C161" s="153"/>
      <c r="D161" s="219"/>
      <c r="E161" s="101" t="s">
        <v>1233</v>
      </c>
      <c r="F161" s="101" t="s">
        <v>1230</v>
      </c>
      <c r="G161" s="57">
        <v>306685</v>
      </c>
      <c r="H161" s="59">
        <v>1800</v>
      </c>
      <c r="I161" s="219"/>
      <c r="J161" s="223"/>
      <c r="K161" s="216"/>
    </row>
    <row r="162" spans="1:11" ht="24">
      <c r="A162" s="227">
        <v>6</v>
      </c>
      <c r="B162" s="230" t="s">
        <v>29</v>
      </c>
      <c r="C162" s="230" t="s">
        <v>490</v>
      </c>
      <c r="D162" s="230" t="s">
        <v>508</v>
      </c>
      <c r="E162" s="21" t="s">
        <v>1244</v>
      </c>
      <c r="F162" s="21" t="s">
        <v>1245</v>
      </c>
      <c r="G162" s="61">
        <v>262447</v>
      </c>
      <c r="H162" s="61">
        <v>250</v>
      </c>
      <c r="I162" s="231">
        <v>100</v>
      </c>
      <c r="J162" s="221">
        <v>8290</v>
      </c>
      <c r="K162" s="224">
        <f>H162+H163+H164+H165+I162</f>
        <v>4299</v>
      </c>
    </row>
    <row r="163" spans="1:11">
      <c r="A163" s="228"/>
      <c r="B163" s="228"/>
      <c r="C163" s="228"/>
      <c r="D163" s="228"/>
      <c r="E163" s="22" t="s">
        <v>1231</v>
      </c>
      <c r="F163" s="21" t="s">
        <v>1230</v>
      </c>
      <c r="G163" s="61">
        <v>262437</v>
      </c>
      <c r="H163" s="61">
        <v>150</v>
      </c>
      <c r="I163" s="232"/>
      <c r="J163" s="222"/>
      <c r="K163" s="225"/>
    </row>
    <row r="164" spans="1:11">
      <c r="A164" s="228"/>
      <c r="B164" s="228"/>
      <c r="C164" s="228"/>
      <c r="D164" s="228"/>
      <c r="E164" s="22" t="s">
        <v>1232</v>
      </c>
      <c r="F164" s="21" t="s">
        <v>1230</v>
      </c>
      <c r="G164" s="57">
        <v>57502</v>
      </c>
      <c r="H164" s="59">
        <v>1999</v>
      </c>
      <c r="I164" s="232"/>
      <c r="J164" s="222"/>
      <c r="K164" s="225"/>
    </row>
    <row r="165" spans="1:11">
      <c r="A165" s="228"/>
      <c r="B165" s="228"/>
      <c r="C165" s="228"/>
      <c r="D165" s="228"/>
      <c r="E165" s="22" t="s">
        <v>1233</v>
      </c>
      <c r="F165" s="21" t="s">
        <v>1230</v>
      </c>
      <c r="G165" s="57">
        <v>306685</v>
      </c>
      <c r="H165" s="59">
        <v>1800</v>
      </c>
      <c r="I165" s="232"/>
      <c r="J165" s="222"/>
      <c r="K165" s="225"/>
    </row>
    <row r="166" spans="1:11">
      <c r="A166" s="228"/>
      <c r="B166" s="228"/>
      <c r="C166" s="228"/>
      <c r="D166" s="228"/>
      <c r="E166" s="22" t="s">
        <v>1246</v>
      </c>
      <c r="F166" s="21" t="s">
        <v>1245</v>
      </c>
      <c r="G166" s="61">
        <v>57733</v>
      </c>
      <c r="H166" s="59">
        <v>382</v>
      </c>
      <c r="I166" s="232"/>
      <c r="J166" s="222"/>
      <c r="K166" s="225"/>
    </row>
    <row r="167" spans="1:11">
      <c r="A167" s="229"/>
      <c r="B167" s="229"/>
      <c r="C167" s="229"/>
      <c r="D167" s="229"/>
      <c r="E167" s="22" t="s">
        <v>1247</v>
      </c>
      <c r="F167" s="21" t="s">
        <v>1245</v>
      </c>
      <c r="G167" s="61">
        <v>57766</v>
      </c>
      <c r="H167" s="59">
        <v>320</v>
      </c>
      <c r="I167" s="233"/>
      <c r="J167" s="223"/>
      <c r="K167" s="226"/>
    </row>
    <row r="168" spans="1:11" ht="24">
      <c r="A168" s="153">
        <v>7</v>
      </c>
      <c r="B168" s="122" t="s">
        <v>29</v>
      </c>
      <c r="C168" s="122" t="s">
        <v>490</v>
      </c>
      <c r="D168" s="217" t="s">
        <v>509</v>
      </c>
      <c r="E168" s="101" t="s">
        <v>1244</v>
      </c>
      <c r="F168" s="101" t="s">
        <v>1245</v>
      </c>
      <c r="G168" s="61">
        <v>262447</v>
      </c>
      <c r="H168" s="61">
        <v>250</v>
      </c>
      <c r="I168" s="220">
        <v>100</v>
      </c>
      <c r="J168" s="221">
        <v>8290</v>
      </c>
      <c r="K168" s="214">
        <f>H168+H169+H170+H171+I168</f>
        <v>8149</v>
      </c>
    </row>
    <row r="169" spans="1:11">
      <c r="A169" s="153"/>
      <c r="B169" s="153"/>
      <c r="C169" s="153"/>
      <c r="D169" s="218"/>
      <c r="E169" s="101" t="s">
        <v>1242</v>
      </c>
      <c r="F169" s="101" t="s">
        <v>1243</v>
      </c>
      <c r="G169" s="57">
        <v>262454</v>
      </c>
      <c r="H169" s="59">
        <v>4000</v>
      </c>
      <c r="I169" s="218"/>
      <c r="J169" s="222"/>
      <c r="K169" s="215"/>
    </row>
    <row r="170" spans="1:11">
      <c r="A170" s="153"/>
      <c r="B170" s="153"/>
      <c r="C170" s="153"/>
      <c r="D170" s="218"/>
      <c r="E170" s="101" t="s">
        <v>1232</v>
      </c>
      <c r="F170" s="101" t="s">
        <v>1230</v>
      </c>
      <c r="G170" s="57">
        <v>57502</v>
      </c>
      <c r="H170" s="59">
        <v>1999</v>
      </c>
      <c r="I170" s="218"/>
      <c r="J170" s="222"/>
      <c r="K170" s="215"/>
    </row>
    <row r="171" spans="1:11">
      <c r="A171" s="153"/>
      <c r="B171" s="153"/>
      <c r="C171" s="153"/>
      <c r="D171" s="219"/>
      <c r="E171" s="101" t="s">
        <v>1233</v>
      </c>
      <c r="F171" s="101" t="s">
        <v>1230</v>
      </c>
      <c r="G171" s="57">
        <v>306685</v>
      </c>
      <c r="H171" s="59">
        <v>1800</v>
      </c>
      <c r="I171" s="219"/>
      <c r="J171" s="223"/>
      <c r="K171" s="216"/>
    </row>
    <row r="172" spans="1:11" ht="24">
      <c r="A172" s="153">
        <v>8</v>
      </c>
      <c r="B172" s="122" t="s">
        <v>29</v>
      </c>
      <c r="C172" s="122" t="s">
        <v>490</v>
      </c>
      <c r="D172" s="217" t="s">
        <v>1248</v>
      </c>
      <c r="E172" s="101" t="s">
        <v>1249</v>
      </c>
      <c r="F172" s="101" t="s">
        <v>1230</v>
      </c>
      <c r="G172" s="57">
        <v>262421</v>
      </c>
      <c r="H172" s="59">
        <v>1270</v>
      </c>
      <c r="I172" s="220">
        <v>100</v>
      </c>
      <c r="J172" s="221">
        <v>8290</v>
      </c>
      <c r="K172" s="214">
        <f>H172+H173+H174+H175+I172</f>
        <v>5319</v>
      </c>
    </row>
    <row r="173" spans="1:11">
      <c r="A173" s="153"/>
      <c r="B173" s="153"/>
      <c r="C173" s="153"/>
      <c r="D173" s="218"/>
      <c r="E173" s="101" t="s">
        <v>1231</v>
      </c>
      <c r="F173" s="101" t="s">
        <v>1230</v>
      </c>
      <c r="G173" s="61">
        <v>262437</v>
      </c>
      <c r="H173" s="61">
        <v>150</v>
      </c>
      <c r="I173" s="218"/>
      <c r="J173" s="222"/>
      <c r="K173" s="215"/>
    </row>
    <row r="174" spans="1:11">
      <c r="A174" s="153"/>
      <c r="B174" s="153"/>
      <c r="C174" s="153"/>
      <c r="D174" s="218"/>
      <c r="E174" s="101" t="s">
        <v>1232</v>
      </c>
      <c r="F174" s="101" t="s">
        <v>1230</v>
      </c>
      <c r="G174" s="57">
        <v>57502</v>
      </c>
      <c r="H174" s="59">
        <v>1999</v>
      </c>
      <c r="I174" s="218"/>
      <c r="J174" s="222"/>
      <c r="K174" s="215"/>
    </row>
    <row r="175" spans="1:11">
      <c r="A175" s="153"/>
      <c r="B175" s="153"/>
      <c r="C175" s="153"/>
      <c r="D175" s="219"/>
      <c r="E175" s="101" t="s">
        <v>1233</v>
      </c>
      <c r="F175" s="101" t="s">
        <v>1230</v>
      </c>
      <c r="G175" s="57">
        <v>306685</v>
      </c>
      <c r="H175" s="59">
        <v>1800</v>
      </c>
      <c r="I175" s="219"/>
      <c r="J175" s="223"/>
      <c r="K175" s="216"/>
    </row>
    <row r="176" spans="1:11" ht="24">
      <c r="A176" s="153">
        <v>9</v>
      </c>
      <c r="B176" s="122" t="s">
        <v>29</v>
      </c>
      <c r="C176" s="122" t="s">
        <v>490</v>
      </c>
      <c r="D176" s="234" t="s">
        <v>1250</v>
      </c>
      <c r="E176" s="101" t="s">
        <v>1251</v>
      </c>
      <c r="F176" s="101" t="s">
        <v>1238</v>
      </c>
      <c r="G176" s="57">
        <v>262456</v>
      </c>
      <c r="H176" s="59">
        <v>250</v>
      </c>
      <c r="I176" s="220">
        <v>100</v>
      </c>
      <c r="J176" s="221">
        <v>8290</v>
      </c>
      <c r="K176" s="214">
        <f>H176+H177+H178+H179+I176</f>
        <v>4299</v>
      </c>
    </row>
    <row r="177" spans="1:11">
      <c r="A177" s="153"/>
      <c r="B177" s="153"/>
      <c r="C177" s="153"/>
      <c r="D177" s="218"/>
      <c r="E177" s="101" t="s">
        <v>1231</v>
      </c>
      <c r="F177" s="101" t="s">
        <v>1230</v>
      </c>
      <c r="G177" s="61">
        <v>262437</v>
      </c>
      <c r="H177" s="61">
        <v>150</v>
      </c>
      <c r="I177" s="218"/>
      <c r="J177" s="222"/>
      <c r="K177" s="215"/>
    </row>
    <row r="178" spans="1:11">
      <c r="A178" s="153"/>
      <c r="B178" s="153"/>
      <c r="C178" s="153"/>
      <c r="D178" s="218"/>
      <c r="E178" s="101" t="s">
        <v>1232</v>
      </c>
      <c r="F178" s="101" t="s">
        <v>1230</v>
      </c>
      <c r="G178" s="57">
        <v>57502</v>
      </c>
      <c r="H178" s="59">
        <v>1999</v>
      </c>
      <c r="I178" s="218"/>
      <c r="J178" s="222"/>
      <c r="K178" s="215"/>
    </row>
    <row r="179" spans="1:11">
      <c r="A179" s="153"/>
      <c r="B179" s="153"/>
      <c r="C179" s="153"/>
      <c r="D179" s="219"/>
      <c r="E179" s="101" t="s">
        <v>1233</v>
      </c>
      <c r="F179" s="101" t="s">
        <v>1230</v>
      </c>
      <c r="G179" s="57">
        <v>306685</v>
      </c>
      <c r="H179" s="59">
        <v>1800</v>
      </c>
      <c r="I179" s="219"/>
      <c r="J179" s="223"/>
      <c r="K179" s="216"/>
    </row>
    <row r="180" spans="1:11" ht="24">
      <c r="A180" s="153">
        <v>10</v>
      </c>
      <c r="B180" s="122" t="s">
        <v>29</v>
      </c>
      <c r="C180" s="122" t="s">
        <v>490</v>
      </c>
      <c r="D180" s="234" t="s">
        <v>1252</v>
      </c>
      <c r="E180" s="101" t="s">
        <v>1251</v>
      </c>
      <c r="F180" s="101" t="s">
        <v>1238</v>
      </c>
      <c r="G180" s="57">
        <v>262456</v>
      </c>
      <c r="H180" s="59">
        <v>250</v>
      </c>
      <c r="I180" s="220">
        <v>100</v>
      </c>
      <c r="J180" s="221">
        <v>8290</v>
      </c>
      <c r="K180" s="214">
        <f>H180+H181+H182+H183+I180</f>
        <v>8149</v>
      </c>
    </row>
    <row r="181" spans="1:11">
      <c r="A181" s="153"/>
      <c r="B181" s="153"/>
      <c r="C181" s="153"/>
      <c r="D181" s="218"/>
      <c r="E181" s="101" t="s">
        <v>1242</v>
      </c>
      <c r="F181" s="101" t="s">
        <v>1243</v>
      </c>
      <c r="G181" s="57">
        <v>262454</v>
      </c>
      <c r="H181" s="59">
        <v>4000</v>
      </c>
      <c r="I181" s="218"/>
      <c r="J181" s="222"/>
      <c r="K181" s="215"/>
    </row>
    <row r="182" spans="1:11">
      <c r="A182" s="153"/>
      <c r="B182" s="153"/>
      <c r="C182" s="153"/>
      <c r="D182" s="218"/>
      <c r="E182" s="101" t="s">
        <v>1232</v>
      </c>
      <c r="F182" s="101" t="s">
        <v>1230</v>
      </c>
      <c r="G182" s="57">
        <v>57502</v>
      </c>
      <c r="H182" s="59">
        <v>1999</v>
      </c>
      <c r="I182" s="218"/>
      <c r="J182" s="222"/>
      <c r="K182" s="215"/>
    </row>
    <row r="183" spans="1:11">
      <c r="A183" s="153"/>
      <c r="B183" s="153"/>
      <c r="C183" s="153"/>
      <c r="D183" s="219"/>
      <c r="E183" s="101" t="s">
        <v>1233</v>
      </c>
      <c r="F183" s="101" t="s">
        <v>1230</v>
      </c>
      <c r="G183" s="57">
        <v>306685</v>
      </c>
      <c r="H183" s="59">
        <v>1800</v>
      </c>
      <c r="I183" s="219"/>
      <c r="J183" s="223"/>
      <c r="K183" s="216"/>
    </row>
    <row r="184" spans="1:11" ht="24">
      <c r="A184" s="153">
        <v>11</v>
      </c>
      <c r="B184" s="122" t="s">
        <v>29</v>
      </c>
      <c r="C184" s="122" t="s">
        <v>490</v>
      </c>
      <c r="D184" s="217" t="s">
        <v>1253</v>
      </c>
      <c r="E184" s="101" t="s">
        <v>1254</v>
      </c>
      <c r="F184" s="101" t="s">
        <v>1240</v>
      </c>
      <c r="G184" s="57">
        <v>262458</v>
      </c>
      <c r="H184" s="59">
        <v>1270</v>
      </c>
      <c r="I184" s="220">
        <v>100</v>
      </c>
      <c r="J184" s="221">
        <v>8290</v>
      </c>
      <c r="K184" s="214">
        <f>H184+H185+H186+H187+I184</f>
        <v>5319</v>
      </c>
    </row>
    <row r="185" spans="1:11">
      <c r="A185" s="153"/>
      <c r="B185" s="153"/>
      <c r="C185" s="153"/>
      <c r="D185" s="218"/>
      <c r="E185" s="101" t="s">
        <v>1231</v>
      </c>
      <c r="F185" s="101" t="s">
        <v>1230</v>
      </c>
      <c r="G185" s="61">
        <v>262437</v>
      </c>
      <c r="H185" s="61">
        <v>150</v>
      </c>
      <c r="I185" s="218"/>
      <c r="J185" s="222"/>
      <c r="K185" s="215"/>
    </row>
    <row r="186" spans="1:11">
      <c r="A186" s="153"/>
      <c r="B186" s="153"/>
      <c r="C186" s="153"/>
      <c r="D186" s="218"/>
      <c r="E186" s="101" t="s">
        <v>1232</v>
      </c>
      <c r="F186" s="101" t="s">
        <v>1230</v>
      </c>
      <c r="G186" s="57">
        <v>57502</v>
      </c>
      <c r="H186" s="59">
        <v>1999</v>
      </c>
      <c r="I186" s="218"/>
      <c r="J186" s="222"/>
      <c r="K186" s="215"/>
    </row>
    <row r="187" spans="1:11">
      <c r="A187" s="153"/>
      <c r="B187" s="153"/>
      <c r="C187" s="153"/>
      <c r="D187" s="219"/>
      <c r="E187" s="101" t="s">
        <v>1233</v>
      </c>
      <c r="F187" s="101" t="s">
        <v>1230</v>
      </c>
      <c r="G187" s="57">
        <v>306685</v>
      </c>
      <c r="H187" s="59">
        <v>1800</v>
      </c>
      <c r="I187" s="219"/>
      <c r="J187" s="223"/>
      <c r="K187" s="216"/>
    </row>
    <row r="188" spans="1:11" ht="24">
      <c r="A188" s="227">
        <v>12</v>
      </c>
      <c r="B188" s="230" t="s">
        <v>29</v>
      </c>
      <c r="C188" s="230" t="s">
        <v>490</v>
      </c>
      <c r="D188" s="230" t="s">
        <v>1255</v>
      </c>
      <c r="E188" s="102" t="s">
        <v>1256</v>
      </c>
      <c r="F188" s="102" t="s">
        <v>1257</v>
      </c>
      <c r="G188" s="61">
        <v>262452</v>
      </c>
      <c r="H188" s="61">
        <v>250</v>
      </c>
      <c r="I188" s="231">
        <v>100</v>
      </c>
      <c r="J188" s="221">
        <v>8290</v>
      </c>
      <c r="K188" s="224">
        <f>H188+H189+H190+H191+I188</f>
        <v>4299</v>
      </c>
    </row>
    <row r="189" spans="1:11">
      <c r="A189" s="228"/>
      <c r="B189" s="228"/>
      <c r="C189" s="228"/>
      <c r="D189" s="228"/>
      <c r="E189" s="102" t="s">
        <v>1258</v>
      </c>
      <c r="F189" s="102" t="s">
        <v>1259</v>
      </c>
      <c r="G189" s="61">
        <v>262437</v>
      </c>
      <c r="H189" s="61">
        <v>150</v>
      </c>
      <c r="I189" s="232"/>
      <c r="J189" s="222"/>
      <c r="K189" s="225"/>
    </row>
    <row r="190" spans="1:11">
      <c r="A190" s="228"/>
      <c r="B190" s="228"/>
      <c r="C190" s="228"/>
      <c r="D190" s="228"/>
      <c r="E190" s="102" t="s">
        <v>1260</v>
      </c>
      <c r="F190" s="102" t="s">
        <v>1259</v>
      </c>
      <c r="G190" s="57">
        <v>57502</v>
      </c>
      <c r="H190" s="59">
        <v>1999</v>
      </c>
      <c r="I190" s="232"/>
      <c r="J190" s="222"/>
      <c r="K190" s="225"/>
    </row>
    <row r="191" spans="1:11">
      <c r="A191" s="228"/>
      <c r="B191" s="228"/>
      <c r="C191" s="228"/>
      <c r="D191" s="228"/>
      <c r="E191" s="102" t="s">
        <v>1261</v>
      </c>
      <c r="F191" s="102" t="s">
        <v>1259</v>
      </c>
      <c r="G191" s="57">
        <v>306685</v>
      </c>
      <c r="H191" s="59">
        <v>1800</v>
      </c>
      <c r="I191" s="232"/>
      <c r="J191" s="222"/>
      <c r="K191" s="225"/>
    </row>
    <row r="192" spans="1:11">
      <c r="A192" s="228"/>
      <c r="B192" s="228"/>
      <c r="C192" s="228"/>
      <c r="D192" s="228"/>
      <c r="E192" s="102" t="s">
        <v>1262</v>
      </c>
      <c r="F192" s="102" t="s">
        <v>1257</v>
      </c>
      <c r="G192" s="61">
        <v>57733</v>
      </c>
      <c r="H192" s="59">
        <v>382</v>
      </c>
      <c r="I192" s="232"/>
      <c r="J192" s="222"/>
      <c r="K192" s="225"/>
    </row>
    <row r="193" spans="1:11">
      <c r="A193" s="229"/>
      <c r="B193" s="229"/>
      <c r="C193" s="229"/>
      <c r="D193" s="229"/>
      <c r="E193" s="23" t="s">
        <v>1263</v>
      </c>
      <c r="F193" s="23" t="s">
        <v>1257</v>
      </c>
      <c r="G193" s="61">
        <v>57766</v>
      </c>
      <c r="H193" s="59">
        <v>320</v>
      </c>
      <c r="I193" s="233"/>
      <c r="J193" s="223"/>
      <c r="K193" s="226"/>
    </row>
    <row r="194" spans="1:11" ht="24">
      <c r="A194" s="227">
        <v>13</v>
      </c>
      <c r="B194" s="230" t="s">
        <v>29</v>
      </c>
      <c r="C194" s="230" t="s">
        <v>490</v>
      </c>
      <c r="D194" s="230" t="s">
        <v>1264</v>
      </c>
      <c r="E194" s="21" t="s">
        <v>1265</v>
      </c>
      <c r="F194" s="21" t="s">
        <v>1245</v>
      </c>
      <c r="G194" s="61">
        <v>262452</v>
      </c>
      <c r="H194" s="61">
        <v>250</v>
      </c>
      <c r="I194" s="231">
        <v>100</v>
      </c>
      <c r="J194" s="221">
        <v>8290</v>
      </c>
      <c r="K194" s="224">
        <f>H194+H195+H196+H197+I194</f>
        <v>8149</v>
      </c>
    </row>
    <row r="195" spans="1:11">
      <c r="A195" s="228"/>
      <c r="B195" s="228"/>
      <c r="C195" s="228"/>
      <c r="D195" s="228"/>
      <c r="E195" s="22" t="s">
        <v>1242</v>
      </c>
      <c r="F195" s="21" t="s">
        <v>1243</v>
      </c>
      <c r="G195" s="57">
        <v>262454</v>
      </c>
      <c r="H195" s="59">
        <v>4000</v>
      </c>
      <c r="I195" s="232"/>
      <c r="J195" s="222"/>
      <c r="K195" s="225"/>
    </row>
    <row r="196" spans="1:11">
      <c r="A196" s="228"/>
      <c r="B196" s="228"/>
      <c r="C196" s="228"/>
      <c r="D196" s="228"/>
      <c r="E196" s="22" t="s">
        <v>1232</v>
      </c>
      <c r="F196" s="21" t="s">
        <v>1230</v>
      </c>
      <c r="G196" s="57">
        <v>57502</v>
      </c>
      <c r="H196" s="59">
        <v>1999</v>
      </c>
      <c r="I196" s="232"/>
      <c r="J196" s="222"/>
      <c r="K196" s="225"/>
    </row>
    <row r="197" spans="1:11">
      <c r="A197" s="228"/>
      <c r="B197" s="228"/>
      <c r="C197" s="228"/>
      <c r="D197" s="228"/>
      <c r="E197" s="22" t="s">
        <v>1233</v>
      </c>
      <c r="F197" s="21" t="s">
        <v>1230</v>
      </c>
      <c r="G197" s="57">
        <v>306685</v>
      </c>
      <c r="H197" s="59">
        <v>1800</v>
      </c>
      <c r="I197" s="232"/>
      <c r="J197" s="222"/>
      <c r="K197" s="225"/>
    </row>
    <row r="198" spans="1:11">
      <c r="A198" s="228"/>
      <c r="B198" s="228"/>
      <c r="C198" s="228"/>
      <c r="D198" s="228"/>
      <c r="E198" s="22" t="s">
        <v>1246</v>
      </c>
      <c r="F198" s="21" t="s">
        <v>1245</v>
      </c>
      <c r="G198" s="61">
        <v>57733</v>
      </c>
      <c r="H198" s="59">
        <v>382</v>
      </c>
      <c r="I198" s="232"/>
      <c r="J198" s="222"/>
      <c r="K198" s="225"/>
    </row>
    <row r="199" spans="1:11">
      <c r="A199" s="229"/>
      <c r="B199" s="229"/>
      <c r="C199" s="229"/>
      <c r="D199" s="229"/>
      <c r="E199" s="22" t="s">
        <v>1247</v>
      </c>
      <c r="F199" s="21" t="s">
        <v>1245</v>
      </c>
      <c r="G199" s="61">
        <v>57766</v>
      </c>
      <c r="H199" s="59">
        <v>320</v>
      </c>
      <c r="I199" s="233"/>
      <c r="J199" s="223"/>
      <c r="K199" s="226"/>
    </row>
    <row r="200" spans="1:11" ht="24">
      <c r="A200" s="153">
        <v>14</v>
      </c>
      <c r="B200" s="122" t="s">
        <v>29</v>
      </c>
      <c r="C200" s="122" t="s">
        <v>490</v>
      </c>
      <c r="D200" s="217" t="s">
        <v>1266</v>
      </c>
      <c r="E200" s="101" t="s">
        <v>1235</v>
      </c>
      <c r="F200" s="101" t="s">
        <v>1230</v>
      </c>
      <c r="G200" s="57">
        <v>262414</v>
      </c>
      <c r="H200" s="59">
        <v>1270</v>
      </c>
      <c r="I200" s="220">
        <v>100</v>
      </c>
      <c r="J200" s="221">
        <v>8290</v>
      </c>
      <c r="K200" s="214">
        <f>H200+H201+H202+H203+I200</f>
        <v>7927</v>
      </c>
    </row>
    <row r="201" spans="1:11">
      <c r="A201" s="153"/>
      <c r="B201" s="153"/>
      <c r="C201" s="153"/>
      <c r="D201" s="218"/>
      <c r="E201" s="101" t="s">
        <v>1267</v>
      </c>
      <c r="F201" s="101" t="s">
        <v>1245</v>
      </c>
      <c r="G201" s="57">
        <v>399467</v>
      </c>
      <c r="H201" s="59">
        <v>2758</v>
      </c>
      <c r="I201" s="218"/>
      <c r="J201" s="222"/>
      <c r="K201" s="215"/>
    </row>
    <row r="202" spans="1:11">
      <c r="A202" s="153"/>
      <c r="B202" s="153"/>
      <c r="C202" s="153"/>
      <c r="D202" s="218"/>
      <c r="E202" s="101" t="s">
        <v>1232</v>
      </c>
      <c r="F202" s="101" t="s">
        <v>1230</v>
      </c>
      <c r="G202" s="57">
        <v>57502</v>
      </c>
      <c r="H202" s="59">
        <v>1999</v>
      </c>
      <c r="I202" s="218"/>
      <c r="J202" s="222"/>
      <c r="K202" s="215"/>
    </row>
    <row r="203" spans="1:11">
      <c r="A203" s="153"/>
      <c r="B203" s="153"/>
      <c r="C203" s="153"/>
      <c r="D203" s="219"/>
      <c r="E203" s="101" t="s">
        <v>1233</v>
      </c>
      <c r="F203" s="101" t="s">
        <v>1230</v>
      </c>
      <c r="G203" s="57">
        <v>306685</v>
      </c>
      <c r="H203" s="59">
        <v>1800</v>
      </c>
      <c r="I203" s="219"/>
      <c r="J203" s="223"/>
      <c r="K203" s="216"/>
    </row>
    <row r="204" spans="1:11" ht="24">
      <c r="A204" s="153">
        <v>15</v>
      </c>
      <c r="B204" s="122" t="s">
        <v>29</v>
      </c>
      <c r="C204" s="122" t="s">
        <v>490</v>
      </c>
      <c r="D204" s="217" t="s">
        <v>1268</v>
      </c>
      <c r="E204" s="101" t="s">
        <v>1239</v>
      </c>
      <c r="F204" s="101" t="s">
        <v>1240</v>
      </c>
      <c r="G204" s="57">
        <v>262457</v>
      </c>
      <c r="H204" s="59">
        <v>1270</v>
      </c>
      <c r="I204" s="220">
        <v>100</v>
      </c>
      <c r="J204" s="221">
        <v>8290</v>
      </c>
      <c r="K204" s="214">
        <f>H204+H205+H206+H207+I204</f>
        <v>7927</v>
      </c>
    </row>
    <row r="205" spans="1:11">
      <c r="A205" s="153"/>
      <c r="B205" s="153"/>
      <c r="C205" s="153"/>
      <c r="D205" s="218"/>
      <c r="E205" s="101" t="s">
        <v>1267</v>
      </c>
      <c r="F205" s="101" t="s">
        <v>1245</v>
      </c>
      <c r="G205" s="57">
        <v>399467</v>
      </c>
      <c r="H205" s="59">
        <v>2758</v>
      </c>
      <c r="I205" s="218"/>
      <c r="J205" s="222"/>
      <c r="K205" s="215"/>
    </row>
    <row r="206" spans="1:11">
      <c r="A206" s="153"/>
      <c r="B206" s="153"/>
      <c r="C206" s="153"/>
      <c r="D206" s="218"/>
      <c r="E206" s="101" t="s">
        <v>1232</v>
      </c>
      <c r="F206" s="101" t="s">
        <v>1230</v>
      </c>
      <c r="G206" s="57">
        <v>57502</v>
      </c>
      <c r="H206" s="59">
        <v>1999</v>
      </c>
      <c r="I206" s="218"/>
      <c r="J206" s="222"/>
      <c r="K206" s="215"/>
    </row>
    <row r="207" spans="1:11">
      <c r="A207" s="153"/>
      <c r="B207" s="153"/>
      <c r="C207" s="153"/>
      <c r="D207" s="219"/>
      <c r="E207" s="101" t="s">
        <v>1233</v>
      </c>
      <c r="F207" s="101" t="s">
        <v>1230</v>
      </c>
      <c r="G207" s="57">
        <v>306685</v>
      </c>
      <c r="H207" s="59">
        <v>1800</v>
      </c>
      <c r="I207" s="219"/>
      <c r="J207" s="223"/>
      <c r="K207" s="216"/>
    </row>
    <row r="208" spans="1:11" ht="24">
      <c r="A208" s="153">
        <v>16</v>
      </c>
      <c r="B208" s="122" t="s">
        <v>29</v>
      </c>
      <c r="C208" s="122" t="s">
        <v>490</v>
      </c>
      <c r="D208" s="217" t="s">
        <v>1269</v>
      </c>
      <c r="E208" s="101" t="s">
        <v>1237</v>
      </c>
      <c r="F208" s="101" t="s">
        <v>1238</v>
      </c>
      <c r="G208" s="57">
        <v>262455</v>
      </c>
      <c r="H208" s="59">
        <v>250</v>
      </c>
      <c r="I208" s="220">
        <v>100</v>
      </c>
      <c r="J208" s="221">
        <v>8290</v>
      </c>
      <c r="K208" s="214">
        <f>H208+H209+H210+H211+I208</f>
        <v>6907</v>
      </c>
    </row>
    <row r="209" spans="1:11">
      <c r="A209" s="153"/>
      <c r="B209" s="153"/>
      <c r="C209" s="153"/>
      <c r="D209" s="218"/>
      <c r="E209" s="101" t="s">
        <v>1267</v>
      </c>
      <c r="F209" s="101" t="s">
        <v>1245</v>
      </c>
      <c r="G209" s="57">
        <v>399467</v>
      </c>
      <c r="H209" s="59">
        <v>2758</v>
      </c>
      <c r="I209" s="218"/>
      <c r="J209" s="222"/>
      <c r="K209" s="215"/>
    </row>
    <row r="210" spans="1:11">
      <c r="A210" s="153"/>
      <c r="B210" s="153"/>
      <c r="C210" s="153"/>
      <c r="D210" s="218"/>
      <c r="E210" s="101" t="s">
        <v>1232</v>
      </c>
      <c r="F210" s="101" t="s">
        <v>1230</v>
      </c>
      <c r="G210" s="57">
        <v>57502</v>
      </c>
      <c r="H210" s="59">
        <v>1999</v>
      </c>
      <c r="I210" s="218"/>
      <c r="J210" s="222"/>
      <c r="K210" s="215"/>
    </row>
    <row r="211" spans="1:11">
      <c r="A211" s="153"/>
      <c r="B211" s="153"/>
      <c r="C211" s="153"/>
      <c r="D211" s="219"/>
      <c r="E211" s="101" t="s">
        <v>1233</v>
      </c>
      <c r="F211" s="101" t="s">
        <v>1230</v>
      </c>
      <c r="G211" s="57">
        <v>306685</v>
      </c>
      <c r="H211" s="59">
        <v>1800</v>
      </c>
      <c r="I211" s="219"/>
      <c r="J211" s="223"/>
      <c r="K211" s="216"/>
    </row>
    <row r="212" spans="1:11" ht="24">
      <c r="A212" s="153">
        <v>17</v>
      </c>
      <c r="B212" s="122" t="s">
        <v>29</v>
      </c>
      <c r="C212" s="122" t="s">
        <v>490</v>
      </c>
      <c r="D212" s="217" t="s">
        <v>1270</v>
      </c>
      <c r="E212" s="101" t="s">
        <v>1244</v>
      </c>
      <c r="F212" s="101" t="s">
        <v>1245</v>
      </c>
      <c r="G212" s="61">
        <v>262447</v>
      </c>
      <c r="H212" s="61">
        <v>250</v>
      </c>
      <c r="I212" s="220">
        <v>100</v>
      </c>
      <c r="J212" s="221">
        <v>8290</v>
      </c>
      <c r="K212" s="214">
        <f>H212+H213+H214+H215+I212</f>
        <v>6907</v>
      </c>
    </row>
    <row r="213" spans="1:11">
      <c r="A213" s="153"/>
      <c r="B213" s="153"/>
      <c r="C213" s="153"/>
      <c r="D213" s="218"/>
      <c r="E213" s="101" t="s">
        <v>1267</v>
      </c>
      <c r="F213" s="101" t="s">
        <v>1245</v>
      </c>
      <c r="G213" s="57">
        <v>399467</v>
      </c>
      <c r="H213" s="59">
        <v>2758</v>
      </c>
      <c r="I213" s="218"/>
      <c r="J213" s="222"/>
      <c r="K213" s="215"/>
    </row>
    <row r="214" spans="1:11">
      <c r="A214" s="153"/>
      <c r="B214" s="153"/>
      <c r="C214" s="153"/>
      <c r="D214" s="218"/>
      <c r="E214" s="101" t="s">
        <v>1232</v>
      </c>
      <c r="F214" s="101" t="s">
        <v>1230</v>
      </c>
      <c r="G214" s="57">
        <v>57502</v>
      </c>
      <c r="H214" s="59">
        <v>1999</v>
      </c>
      <c r="I214" s="218"/>
      <c r="J214" s="222"/>
      <c r="K214" s="215"/>
    </row>
    <row r="215" spans="1:11">
      <c r="A215" s="153"/>
      <c r="B215" s="153"/>
      <c r="C215" s="153"/>
      <c r="D215" s="219"/>
      <c r="E215" s="101" t="s">
        <v>1233</v>
      </c>
      <c r="F215" s="101" t="s">
        <v>1230</v>
      </c>
      <c r="G215" s="57">
        <v>306685</v>
      </c>
      <c r="H215" s="59">
        <v>1800</v>
      </c>
      <c r="I215" s="219"/>
      <c r="J215" s="223"/>
      <c r="K215" s="216"/>
    </row>
    <row r="216" spans="1:11" ht="24">
      <c r="A216" s="153">
        <v>18</v>
      </c>
      <c r="B216" s="122" t="s">
        <v>29</v>
      </c>
      <c r="C216" s="122" t="s">
        <v>490</v>
      </c>
      <c r="D216" s="217" t="s">
        <v>1271</v>
      </c>
      <c r="E216" s="21" t="s">
        <v>1265</v>
      </c>
      <c r="F216" s="21" t="s">
        <v>1245</v>
      </c>
      <c r="G216" s="61">
        <v>262452</v>
      </c>
      <c r="H216" s="61">
        <v>250</v>
      </c>
      <c r="I216" s="220">
        <v>100</v>
      </c>
      <c r="J216" s="221">
        <v>8290</v>
      </c>
      <c r="K216" s="214">
        <f>H216+H217+H218+H219+I216</f>
        <v>6907</v>
      </c>
    </row>
    <row r="217" spans="1:11">
      <c r="A217" s="153"/>
      <c r="B217" s="153"/>
      <c r="C217" s="153"/>
      <c r="D217" s="218"/>
      <c r="E217" s="101" t="s">
        <v>1267</v>
      </c>
      <c r="F217" s="101" t="s">
        <v>1245</v>
      </c>
      <c r="G217" s="57">
        <v>399467</v>
      </c>
      <c r="H217" s="59">
        <v>2758</v>
      </c>
      <c r="I217" s="218"/>
      <c r="J217" s="222"/>
      <c r="K217" s="215"/>
    </row>
    <row r="218" spans="1:11">
      <c r="A218" s="153"/>
      <c r="B218" s="153"/>
      <c r="C218" s="153"/>
      <c r="D218" s="218"/>
      <c r="E218" s="101" t="s">
        <v>1232</v>
      </c>
      <c r="F218" s="101" t="s">
        <v>1230</v>
      </c>
      <c r="G218" s="57">
        <v>57502</v>
      </c>
      <c r="H218" s="59">
        <v>1999</v>
      </c>
      <c r="I218" s="218"/>
      <c r="J218" s="222"/>
      <c r="K218" s="215"/>
    </row>
    <row r="219" spans="1:11">
      <c r="A219" s="153"/>
      <c r="B219" s="153"/>
      <c r="C219" s="153"/>
      <c r="D219" s="219"/>
      <c r="E219" s="101" t="s">
        <v>1233</v>
      </c>
      <c r="F219" s="101" t="s">
        <v>1230</v>
      </c>
      <c r="G219" s="57">
        <v>306685</v>
      </c>
      <c r="H219" s="59">
        <v>1800</v>
      </c>
      <c r="I219" s="219"/>
      <c r="J219" s="223"/>
      <c r="K219" s="216"/>
    </row>
    <row r="220" spans="1:11" ht="24">
      <c r="A220" s="122">
        <v>1</v>
      </c>
      <c r="B220" s="122" t="s">
        <v>44</v>
      </c>
      <c r="C220" s="122" t="s">
        <v>604</v>
      </c>
      <c r="D220" s="131" t="s">
        <v>605</v>
      </c>
      <c r="E220" s="36" t="s">
        <v>541</v>
      </c>
      <c r="F220" s="36" t="s">
        <v>542</v>
      </c>
      <c r="G220" s="36" t="s">
        <v>543</v>
      </c>
      <c r="H220" s="52">
        <v>1660</v>
      </c>
      <c r="I220" s="201">
        <v>0</v>
      </c>
      <c r="J220" s="134">
        <v>8290</v>
      </c>
      <c r="K220" s="132">
        <f>H220+H221+H222+I220</f>
        <v>7819</v>
      </c>
    </row>
    <row r="221" spans="1:11" ht="24">
      <c r="A221" s="122"/>
      <c r="B221" s="122"/>
      <c r="C221" s="122"/>
      <c r="D221" s="201"/>
      <c r="E221" s="36" t="s">
        <v>606</v>
      </c>
      <c r="F221" s="36" t="s">
        <v>547</v>
      </c>
      <c r="G221" s="36" t="s">
        <v>548</v>
      </c>
      <c r="H221" s="52">
        <v>1771</v>
      </c>
      <c r="I221" s="201"/>
      <c r="J221" s="134"/>
      <c r="K221" s="132"/>
    </row>
    <row r="222" spans="1:11">
      <c r="A222" s="122"/>
      <c r="B222" s="122"/>
      <c r="C222" s="122"/>
      <c r="D222" s="201"/>
      <c r="E222" s="36" t="s">
        <v>237</v>
      </c>
      <c r="F222" s="36" t="s">
        <v>607</v>
      </c>
      <c r="G222" s="36" t="s">
        <v>608</v>
      </c>
      <c r="H222" s="52">
        <v>4388</v>
      </c>
      <c r="I222" s="201"/>
      <c r="J222" s="134"/>
      <c r="K222" s="132"/>
    </row>
    <row r="223" spans="1:11" ht="24">
      <c r="A223" s="122">
        <v>2</v>
      </c>
      <c r="B223" s="122" t="s">
        <v>44</v>
      </c>
      <c r="C223" s="122" t="s">
        <v>604</v>
      </c>
      <c r="D223" s="131" t="s">
        <v>609</v>
      </c>
      <c r="E223" s="36" t="s">
        <v>527</v>
      </c>
      <c r="F223" s="36" t="s">
        <v>528</v>
      </c>
      <c r="G223" s="36" t="s">
        <v>529</v>
      </c>
      <c r="H223" s="52">
        <v>2131</v>
      </c>
      <c r="I223" s="201">
        <v>0</v>
      </c>
      <c r="J223" s="134">
        <v>8290</v>
      </c>
      <c r="K223" s="132">
        <f>H223+H224+H225+I223</f>
        <v>8290</v>
      </c>
    </row>
    <row r="224" spans="1:11" ht="24">
      <c r="A224" s="122"/>
      <c r="B224" s="122"/>
      <c r="C224" s="122"/>
      <c r="D224" s="201"/>
      <c r="E224" s="36" t="s">
        <v>546</v>
      </c>
      <c r="F224" s="36" t="s">
        <v>547</v>
      </c>
      <c r="G224" s="36" t="s">
        <v>548</v>
      </c>
      <c r="H224" s="52">
        <v>1771</v>
      </c>
      <c r="I224" s="201"/>
      <c r="J224" s="134"/>
      <c r="K224" s="132"/>
    </row>
    <row r="225" spans="1:11">
      <c r="A225" s="122"/>
      <c r="B225" s="122"/>
      <c r="C225" s="122"/>
      <c r="D225" s="201"/>
      <c r="E225" s="36" t="s">
        <v>237</v>
      </c>
      <c r="F225" s="36" t="s">
        <v>607</v>
      </c>
      <c r="G225" s="36" t="s">
        <v>608</v>
      </c>
      <c r="H225" s="52">
        <v>4388</v>
      </c>
      <c r="I225" s="201"/>
      <c r="J225" s="134"/>
      <c r="K225" s="132"/>
    </row>
    <row r="226" spans="1:11" ht="24">
      <c r="A226" s="122">
        <v>3</v>
      </c>
      <c r="B226" s="122" t="s">
        <v>44</v>
      </c>
      <c r="C226" s="122" t="s">
        <v>604</v>
      </c>
      <c r="D226" s="131" t="s">
        <v>610</v>
      </c>
      <c r="E226" s="36" t="s">
        <v>527</v>
      </c>
      <c r="F226" s="36" t="s">
        <v>528</v>
      </c>
      <c r="G226" s="36" t="s">
        <v>529</v>
      </c>
      <c r="H226" s="52">
        <v>2131</v>
      </c>
      <c r="I226" s="201">
        <v>0</v>
      </c>
      <c r="J226" s="134">
        <v>8290</v>
      </c>
      <c r="K226" s="132">
        <f>H226+H227+H228+I226</f>
        <v>8290</v>
      </c>
    </row>
    <row r="227" spans="1:11">
      <c r="A227" s="122"/>
      <c r="B227" s="122"/>
      <c r="C227" s="122"/>
      <c r="D227" s="201"/>
      <c r="E227" s="36" t="s">
        <v>576</v>
      </c>
      <c r="F227" s="36" t="s">
        <v>577</v>
      </c>
      <c r="G227" s="36" t="s">
        <v>578</v>
      </c>
      <c r="H227" s="52">
        <v>1771</v>
      </c>
      <c r="I227" s="201"/>
      <c r="J227" s="134"/>
      <c r="K227" s="132"/>
    </row>
    <row r="228" spans="1:11">
      <c r="A228" s="122"/>
      <c r="B228" s="122"/>
      <c r="C228" s="122"/>
      <c r="D228" s="201"/>
      <c r="E228" s="36" t="s">
        <v>237</v>
      </c>
      <c r="F228" s="36" t="s">
        <v>607</v>
      </c>
      <c r="G228" s="36" t="s">
        <v>608</v>
      </c>
      <c r="H228" s="52">
        <v>4388</v>
      </c>
      <c r="I228" s="201"/>
      <c r="J228" s="134"/>
      <c r="K228" s="132"/>
    </row>
    <row r="229" spans="1:11" ht="24">
      <c r="A229" s="122">
        <v>4</v>
      </c>
      <c r="B229" s="122" t="s">
        <v>44</v>
      </c>
      <c r="C229" s="122" t="s">
        <v>604</v>
      </c>
      <c r="D229" s="131" t="s">
        <v>611</v>
      </c>
      <c r="E229" s="36" t="s">
        <v>541</v>
      </c>
      <c r="F229" s="36" t="s">
        <v>542</v>
      </c>
      <c r="G229" s="36" t="s">
        <v>543</v>
      </c>
      <c r="H229" s="52">
        <v>1660</v>
      </c>
      <c r="I229" s="201">
        <v>0</v>
      </c>
      <c r="J229" s="134">
        <v>8290</v>
      </c>
      <c r="K229" s="132">
        <f>H229+H230+H231+I229</f>
        <v>7819</v>
      </c>
    </row>
    <row r="230" spans="1:11">
      <c r="A230" s="122"/>
      <c r="B230" s="122"/>
      <c r="C230" s="122"/>
      <c r="D230" s="201"/>
      <c r="E230" s="36" t="s">
        <v>576</v>
      </c>
      <c r="F230" s="36" t="s">
        <v>577</v>
      </c>
      <c r="G230" s="36" t="s">
        <v>578</v>
      </c>
      <c r="H230" s="52">
        <v>1771</v>
      </c>
      <c r="I230" s="201"/>
      <c r="J230" s="134"/>
      <c r="K230" s="132"/>
    </row>
    <row r="231" spans="1:11">
      <c r="A231" s="122"/>
      <c r="B231" s="122"/>
      <c r="C231" s="122"/>
      <c r="D231" s="201"/>
      <c r="E231" s="36" t="s">
        <v>237</v>
      </c>
      <c r="F231" s="36" t="s">
        <v>607</v>
      </c>
      <c r="G231" s="36" t="s">
        <v>608</v>
      </c>
      <c r="H231" s="52">
        <v>4388</v>
      </c>
      <c r="I231" s="201"/>
      <c r="J231" s="134"/>
      <c r="K231" s="132"/>
    </row>
    <row r="232" spans="1:11" ht="24">
      <c r="A232" s="122">
        <v>5</v>
      </c>
      <c r="B232" s="122" t="s">
        <v>44</v>
      </c>
      <c r="C232" s="122" t="s">
        <v>604</v>
      </c>
      <c r="D232" s="131" t="s">
        <v>612</v>
      </c>
      <c r="E232" s="36" t="s">
        <v>527</v>
      </c>
      <c r="F232" s="36" t="s">
        <v>528</v>
      </c>
      <c r="G232" s="36" t="s">
        <v>529</v>
      </c>
      <c r="H232" s="52">
        <v>2131</v>
      </c>
      <c r="I232" s="201">
        <v>0</v>
      </c>
      <c r="J232" s="134">
        <v>8290</v>
      </c>
      <c r="K232" s="132">
        <f>H232+H233+H234+I232</f>
        <v>8290</v>
      </c>
    </row>
    <row r="233" spans="1:11">
      <c r="A233" s="122"/>
      <c r="B233" s="122"/>
      <c r="C233" s="122"/>
      <c r="D233" s="201"/>
      <c r="E233" s="36" t="s">
        <v>530</v>
      </c>
      <c r="F233" s="36" t="s">
        <v>531</v>
      </c>
      <c r="G233" s="36" t="s">
        <v>532</v>
      </c>
      <c r="H233" s="52">
        <v>1771</v>
      </c>
      <c r="I233" s="201"/>
      <c r="J233" s="134"/>
      <c r="K233" s="132"/>
    </row>
    <row r="234" spans="1:11">
      <c r="A234" s="122"/>
      <c r="B234" s="122"/>
      <c r="C234" s="122"/>
      <c r="D234" s="201"/>
      <c r="E234" s="36" t="s">
        <v>237</v>
      </c>
      <c r="F234" s="36" t="s">
        <v>607</v>
      </c>
      <c r="G234" s="36" t="s">
        <v>608</v>
      </c>
      <c r="H234" s="52">
        <v>4388</v>
      </c>
      <c r="I234" s="201"/>
      <c r="J234" s="134"/>
      <c r="K234" s="132"/>
    </row>
    <row r="235" spans="1:11" ht="24">
      <c r="A235" s="122">
        <v>6</v>
      </c>
      <c r="B235" s="122" t="s">
        <v>44</v>
      </c>
      <c r="C235" s="122" t="s">
        <v>604</v>
      </c>
      <c r="D235" s="131" t="s">
        <v>613</v>
      </c>
      <c r="E235" s="36" t="s">
        <v>541</v>
      </c>
      <c r="F235" s="36" t="s">
        <v>542</v>
      </c>
      <c r="G235" s="36" t="s">
        <v>543</v>
      </c>
      <c r="H235" s="52">
        <v>1660</v>
      </c>
      <c r="I235" s="201">
        <v>0</v>
      </c>
      <c r="J235" s="134">
        <v>8290</v>
      </c>
      <c r="K235" s="132">
        <f>H235+H236+H237+I235</f>
        <v>7819</v>
      </c>
    </row>
    <row r="236" spans="1:11">
      <c r="A236" s="122"/>
      <c r="B236" s="122"/>
      <c r="C236" s="122"/>
      <c r="D236" s="201"/>
      <c r="E236" s="36" t="s">
        <v>530</v>
      </c>
      <c r="F236" s="36" t="s">
        <v>531</v>
      </c>
      <c r="G236" s="36" t="s">
        <v>532</v>
      </c>
      <c r="H236" s="52">
        <v>1771</v>
      </c>
      <c r="I236" s="201"/>
      <c r="J236" s="134"/>
      <c r="K236" s="132"/>
    </row>
    <row r="237" spans="1:11">
      <c r="A237" s="122"/>
      <c r="B237" s="122"/>
      <c r="C237" s="122"/>
      <c r="D237" s="201"/>
      <c r="E237" s="36" t="s">
        <v>237</v>
      </c>
      <c r="F237" s="36" t="s">
        <v>607</v>
      </c>
      <c r="G237" s="36" t="s">
        <v>608</v>
      </c>
      <c r="H237" s="52">
        <v>4388</v>
      </c>
      <c r="I237" s="201"/>
      <c r="J237" s="134"/>
      <c r="K237" s="132"/>
    </row>
    <row r="238" spans="1:11">
      <c r="A238" s="142">
        <v>1</v>
      </c>
      <c r="B238" s="148" t="s">
        <v>44</v>
      </c>
      <c r="C238" s="148" t="s">
        <v>621</v>
      </c>
      <c r="D238" s="148" t="s">
        <v>693</v>
      </c>
      <c r="E238" s="32" t="s">
        <v>623</v>
      </c>
      <c r="F238" s="32" t="s">
        <v>624</v>
      </c>
      <c r="G238" s="32">
        <v>160187</v>
      </c>
      <c r="H238" s="32">
        <v>2600</v>
      </c>
      <c r="I238" s="142">
        <v>0</v>
      </c>
      <c r="J238" s="145">
        <v>8290</v>
      </c>
      <c r="K238" s="142">
        <f>H238+H239+H240</f>
        <v>6305</v>
      </c>
    </row>
    <row r="239" spans="1:11">
      <c r="A239" s="143"/>
      <c r="B239" s="149" t="s">
        <v>44</v>
      </c>
      <c r="C239" s="149" t="s">
        <v>621</v>
      </c>
      <c r="D239" s="149" t="s">
        <v>693</v>
      </c>
      <c r="E239" s="32" t="s">
        <v>664</v>
      </c>
      <c r="F239" s="32" t="s">
        <v>624</v>
      </c>
      <c r="G239" s="32">
        <v>86898</v>
      </c>
      <c r="H239" s="32">
        <v>1606</v>
      </c>
      <c r="I239" s="143"/>
      <c r="J239" s="146"/>
      <c r="K239" s="143"/>
    </row>
    <row r="240" spans="1:11">
      <c r="A240" s="144"/>
      <c r="B240" s="150" t="s">
        <v>44</v>
      </c>
      <c r="C240" s="150" t="s">
        <v>621</v>
      </c>
      <c r="D240" s="150" t="s">
        <v>693</v>
      </c>
      <c r="E240" s="32" t="s">
        <v>694</v>
      </c>
      <c r="F240" s="32" t="s">
        <v>624</v>
      </c>
      <c r="G240" s="32">
        <v>86721</v>
      </c>
      <c r="H240" s="32">
        <v>2099</v>
      </c>
      <c r="I240" s="144"/>
      <c r="J240" s="147"/>
      <c r="K240" s="144"/>
    </row>
    <row r="241" spans="1:11">
      <c r="A241" s="142">
        <v>2</v>
      </c>
      <c r="B241" s="148" t="s">
        <v>44</v>
      </c>
      <c r="C241" s="148" t="s">
        <v>621</v>
      </c>
      <c r="D241" s="148" t="s">
        <v>695</v>
      </c>
      <c r="E241" s="32" t="s">
        <v>623</v>
      </c>
      <c r="F241" s="32" t="s">
        <v>624</v>
      </c>
      <c r="G241" s="32">
        <v>160187</v>
      </c>
      <c r="H241" s="32">
        <v>2600</v>
      </c>
      <c r="I241" s="142">
        <v>0</v>
      </c>
      <c r="J241" s="145">
        <v>8290</v>
      </c>
      <c r="K241" s="142">
        <f>H241+H242+H243</f>
        <v>8090</v>
      </c>
    </row>
    <row r="242" spans="1:11">
      <c r="A242" s="143"/>
      <c r="B242" s="149" t="s">
        <v>44</v>
      </c>
      <c r="C242" s="149" t="s">
        <v>621</v>
      </c>
      <c r="D242" s="149" t="s">
        <v>695</v>
      </c>
      <c r="E242" s="32" t="s">
        <v>664</v>
      </c>
      <c r="F242" s="32" t="s">
        <v>624</v>
      </c>
      <c r="G242" s="32">
        <v>86898</v>
      </c>
      <c r="H242" s="32">
        <v>1606</v>
      </c>
      <c r="I242" s="143">
        <v>0</v>
      </c>
      <c r="J242" s="146">
        <v>8290</v>
      </c>
      <c r="K242" s="143"/>
    </row>
    <row r="243" spans="1:11">
      <c r="A243" s="144"/>
      <c r="B243" s="150" t="s">
        <v>44</v>
      </c>
      <c r="C243" s="150" t="s">
        <v>621</v>
      </c>
      <c r="D243" s="150" t="s">
        <v>695</v>
      </c>
      <c r="E243" s="32" t="s">
        <v>696</v>
      </c>
      <c r="F243" s="32" t="s">
        <v>628</v>
      </c>
      <c r="G243" s="32">
        <v>136368</v>
      </c>
      <c r="H243" s="32">
        <v>3884</v>
      </c>
      <c r="I243" s="144">
        <v>0</v>
      </c>
      <c r="J243" s="147">
        <v>8290</v>
      </c>
      <c r="K243" s="144"/>
    </row>
    <row r="244" spans="1:11">
      <c r="A244" s="142">
        <v>3</v>
      </c>
      <c r="B244" s="148" t="s">
        <v>44</v>
      </c>
      <c r="C244" s="148" t="s">
        <v>621</v>
      </c>
      <c r="D244" s="148" t="s">
        <v>697</v>
      </c>
      <c r="E244" s="32" t="s">
        <v>623</v>
      </c>
      <c r="F244" s="32" t="s">
        <v>624</v>
      </c>
      <c r="G244" s="32">
        <v>160187</v>
      </c>
      <c r="H244" s="32">
        <v>2600</v>
      </c>
      <c r="I244" s="142">
        <v>0</v>
      </c>
      <c r="J244" s="145">
        <v>8290</v>
      </c>
      <c r="K244" s="142">
        <f>H244+H245+H246</f>
        <v>8090</v>
      </c>
    </row>
    <row r="245" spans="1:11">
      <c r="A245" s="143"/>
      <c r="B245" s="149" t="s">
        <v>44</v>
      </c>
      <c r="C245" s="149" t="s">
        <v>621</v>
      </c>
      <c r="D245" s="149" t="s">
        <v>697</v>
      </c>
      <c r="E245" s="32" t="s">
        <v>664</v>
      </c>
      <c r="F245" s="32" t="s">
        <v>624</v>
      </c>
      <c r="G245" s="32">
        <v>86898</v>
      </c>
      <c r="H245" s="32">
        <v>1606</v>
      </c>
      <c r="I245" s="143">
        <v>0</v>
      </c>
      <c r="J245" s="146">
        <v>8290</v>
      </c>
      <c r="K245" s="143"/>
    </row>
    <row r="246" spans="1:11">
      <c r="A246" s="144"/>
      <c r="B246" s="150" t="s">
        <v>44</v>
      </c>
      <c r="C246" s="150" t="s">
        <v>621</v>
      </c>
      <c r="D246" s="150" t="s">
        <v>697</v>
      </c>
      <c r="E246" s="32" t="s">
        <v>698</v>
      </c>
      <c r="F246" s="32" t="s">
        <v>628</v>
      </c>
      <c r="G246" s="32">
        <v>81145</v>
      </c>
      <c r="H246" s="32">
        <v>3884</v>
      </c>
      <c r="I246" s="144">
        <v>0</v>
      </c>
      <c r="J246" s="147">
        <v>8290</v>
      </c>
      <c r="K246" s="144"/>
    </row>
    <row r="247" spans="1:11">
      <c r="A247" s="142">
        <v>4</v>
      </c>
      <c r="B247" s="148" t="s">
        <v>44</v>
      </c>
      <c r="C247" s="148" t="s">
        <v>621</v>
      </c>
      <c r="D247" s="148" t="s">
        <v>699</v>
      </c>
      <c r="E247" s="32" t="s">
        <v>642</v>
      </c>
      <c r="F247" s="32" t="s">
        <v>628</v>
      </c>
      <c r="G247" s="32">
        <v>136033</v>
      </c>
      <c r="H247" s="32">
        <v>2600</v>
      </c>
      <c r="I247" s="142">
        <v>0</v>
      </c>
      <c r="J247" s="145">
        <v>8290</v>
      </c>
      <c r="K247" s="142">
        <f>H247+H248+H249</f>
        <v>6505</v>
      </c>
    </row>
    <row r="248" spans="1:11">
      <c r="A248" s="143"/>
      <c r="B248" s="149" t="s">
        <v>44</v>
      </c>
      <c r="C248" s="149" t="s">
        <v>621</v>
      </c>
      <c r="D248" s="149" t="s">
        <v>699</v>
      </c>
      <c r="E248" s="32" t="s">
        <v>661</v>
      </c>
      <c r="F248" s="32" t="s">
        <v>628</v>
      </c>
      <c r="G248" s="32">
        <v>81139</v>
      </c>
      <c r="H248" s="32">
        <v>1806</v>
      </c>
      <c r="I248" s="143">
        <v>0</v>
      </c>
      <c r="J248" s="146">
        <v>8290</v>
      </c>
      <c r="K248" s="143"/>
    </row>
    <row r="249" spans="1:11">
      <c r="A249" s="144"/>
      <c r="B249" s="150" t="s">
        <v>44</v>
      </c>
      <c r="C249" s="150" t="s">
        <v>621</v>
      </c>
      <c r="D249" s="150" t="s">
        <v>699</v>
      </c>
      <c r="E249" s="32" t="s">
        <v>694</v>
      </c>
      <c r="F249" s="32" t="s">
        <v>624</v>
      </c>
      <c r="G249" s="32">
        <v>86721</v>
      </c>
      <c r="H249" s="32">
        <v>2099</v>
      </c>
      <c r="I249" s="144">
        <v>0</v>
      </c>
      <c r="J249" s="147">
        <v>8290</v>
      </c>
      <c r="K249" s="144"/>
    </row>
    <row r="250" spans="1:11">
      <c r="A250" s="142">
        <v>5</v>
      </c>
      <c r="B250" s="148" t="s">
        <v>44</v>
      </c>
      <c r="C250" s="148" t="s">
        <v>621</v>
      </c>
      <c r="D250" s="148" t="s">
        <v>700</v>
      </c>
      <c r="E250" s="32" t="s">
        <v>642</v>
      </c>
      <c r="F250" s="32" t="s">
        <v>628</v>
      </c>
      <c r="G250" s="32">
        <v>136033</v>
      </c>
      <c r="H250" s="32">
        <v>2600</v>
      </c>
      <c r="I250" s="142">
        <v>0</v>
      </c>
      <c r="J250" s="145">
        <v>8290</v>
      </c>
      <c r="K250" s="142">
        <f>H250+H251+H252</f>
        <v>8290</v>
      </c>
    </row>
    <row r="251" spans="1:11">
      <c r="A251" s="143"/>
      <c r="B251" s="149" t="s">
        <v>44</v>
      </c>
      <c r="C251" s="149" t="s">
        <v>621</v>
      </c>
      <c r="D251" s="149" t="s">
        <v>700</v>
      </c>
      <c r="E251" s="32" t="s">
        <v>661</v>
      </c>
      <c r="F251" s="32" t="s">
        <v>628</v>
      </c>
      <c r="G251" s="32">
        <v>81139</v>
      </c>
      <c r="H251" s="32">
        <v>1806</v>
      </c>
      <c r="I251" s="143">
        <v>0</v>
      </c>
      <c r="J251" s="146">
        <v>8290</v>
      </c>
      <c r="K251" s="143"/>
    </row>
    <row r="252" spans="1:11">
      <c r="A252" s="144"/>
      <c r="B252" s="150" t="s">
        <v>44</v>
      </c>
      <c r="C252" s="150" t="s">
        <v>621</v>
      </c>
      <c r="D252" s="150" t="s">
        <v>700</v>
      </c>
      <c r="E252" s="32" t="s">
        <v>696</v>
      </c>
      <c r="F252" s="32" t="s">
        <v>628</v>
      </c>
      <c r="G252" s="32">
        <v>136368</v>
      </c>
      <c r="H252" s="32">
        <v>3884</v>
      </c>
      <c r="I252" s="144">
        <v>0</v>
      </c>
      <c r="J252" s="147">
        <v>8290</v>
      </c>
      <c r="K252" s="144"/>
    </row>
    <row r="253" spans="1:11">
      <c r="A253" s="142">
        <v>6</v>
      </c>
      <c r="B253" s="148" t="s">
        <v>44</v>
      </c>
      <c r="C253" s="148" t="s">
        <v>621</v>
      </c>
      <c r="D253" s="148" t="s">
        <v>701</v>
      </c>
      <c r="E253" s="32" t="s">
        <v>642</v>
      </c>
      <c r="F253" s="32" t="s">
        <v>628</v>
      </c>
      <c r="G253" s="32">
        <v>136033</v>
      </c>
      <c r="H253" s="32">
        <v>2600</v>
      </c>
      <c r="I253" s="142">
        <v>0</v>
      </c>
      <c r="J253" s="145">
        <v>8290</v>
      </c>
      <c r="K253" s="142">
        <f>H253+H254+H255</f>
        <v>8290</v>
      </c>
    </row>
    <row r="254" spans="1:11">
      <c r="A254" s="143"/>
      <c r="B254" s="149" t="s">
        <v>44</v>
      </c>
      <c r="C254" s="149" t="s">
        <v>621</v>
      </c>
      <c r="D254" s="149" t="s">
        <v>701</v>
      </c>
      <c r="E254" s="32" t="s">
        <v>661</v>
      </c>
      <c r="F254" s="32" t="s">
        <v>628</v>
      </c>
      <c r="G254" s="32">
        <v>81139</v>
      </c>
      <c r="H254" s="32">
        <v>1806</v>
      </c>
      <c r="I254" s="143">
        <v>0</v>
      </c>
      <c r="J254" s="146">
        <v>8290</v>
      </c>
      <c r="K254" s="143"/>
    </row>
    <row r="255" spans="1:11">
      <c r="A255" s="144"/>
      <c r="B255" s="150" t="s">
        <v>44</v>
      </c>
      <c r="C255" s="150" t="s">
        <v>621</v>
      </c>
      <c r="D255" s="150" t="s">
        <v>701</v>
      </c>
      <c r="E255" s="32" t="s">
        <v>698</v>
      </c>
      <c r="F255" s="32" t="s">
        <v>628</v>
      </c>
      <c r="G255" s="32">
        <v>81145</v>
      </c>
      <c r="H255" s="32">
        <v>3884</v>
      </c>
      <c r="I255" s="144">
        <v>0</v>
      </c>
      <c r="J255" s="147">
        <v>8290</v>
      </c>
      <c r="K255" s="144"/>
    </row>
    <row r="256" spans="1:11">
      <c r="A256" s="142">
        <v>7</v>
      </c>
      <c r="B256" s="148" t="s">
        <v>44</v>
      </c>
      <c r="C256" s="148" t="s">
        <v>621</v>
      </c>
      <c r="D256" s="148" t="s">
        <v>702</v>
      </c>
      <c r="E256" s="32" t="s">
        <v>703</v>
      </c>
      <c r="F256" s="32" t="s">
        <v>628</v>
      </c>
      <c r="G256" s="32">
        <v>81165</v>
      </c>
      <c r="H256" s="32">
        <v>4385</v>
      </c>
      <c r="I256" s="142">
        <v>0</v>
      </c>
      <c r="J256" s="145">
        <v>8290</v>
      </c>
      <c r="K256" s="142">
        <f>H256+H257+H258</f>
        <v>8290</v>
      </c>
    </row>
    <row r="257" spans="1:11">
      <c r="A257" s="143"/>
      <c r="B257" s="149" t="s">
        <v>44</v>
      </c>
      <c r="C257" s="149" t="s">
        <v>621</v>
      </c>
      <c r="D257" s="149" t="s">
        <v>702</v>
      </c>
      <c r="E257" s="32" t="s">
        <v>661</v>
      </c>
      <c r="F257" s="32" t="s">
        <v>628</v>
      </c>
      <c r="G257" s="32">
        <v>81139</v>
      </c>
      <c r="H257" s="32">
        <v>1806</v>
      </c>
      <c r="I257" s="143">
        <v>0</v>
      </c>
      <c r="J257" s="146">
        <v>8290</v>
      </c>
      <c r="K257" s="143"/>
    </row>
    <row r="258" spans="1:11">
      <c r="A258" s="144"/>
      <c r="B258" s="150" t="s">
        <v>44</v>
      </c>
      <c r="C258" s="150" t="s">
        <v>621</v>
      </c>
      <c r="D258" s="150" t="s">
        <v>702</v>
      </c>
      <c r="E258" s="32" t="s">
        <v>694</v>
      </c>
      <c r="F258" s="32" t="s">
        <v>624</v>
      </c>
      <c r="G258" s="32">
        <v>86721</v>
      </c>
      <c r="H258" s="32">
        <v>2099</v>
      </c>
      <c r="I258" s="144">
        <v>0</v>
      </c>
      <c r="J258" s="147">
        <v>8290</v>
      </c>
      <c r="K258" s="144"/>
    </row>
    <row r="259" spans="1:11">
      <c r="A259" s="142">
        <v>8</v>
      </c>
      <c r="B259" s="148" t="s">
        <v>44</v>
      </c>
      <c r="C259" s="148" t="s">
        <v>621</v>
      </c>
      <c r="D259" s="148" t="s">
        <v>704</v>
      </c>
      <c r="E259" s="32" t="s">
        <v>648</v>
      </c>
      <c r="F259" s="32" t="s">
        <v>628</v>
      </c>
      <c r="G259" s="32">
        <v>81154</v>
      </c>
      <c r="H259" s="32">
        <v>2600</v>
      </c>
      <c r="I259" s="142">
        <v>0</v>
      </c>
      <c r="J259" s="145">
        <v>8290</v>
      </c>
      <c r="K259" s="142">
        <f>H259+H260+H261</f>
        <v>6505</v>
      </c>
    </row>
    <row r="260" spans="1:11">
      <c r="A260" s="143"/>
      <c r="B260" s="149" t="s">
        <v>44</v>
      </c>
      <c r="C260" s="149" t="s">
        <v>621</v>
      </c>
      <c r="D260" s="149" t="s">
        <v>704</v>
      </c>
      <c r="E260" s="32" t="s">
        <v>661</v>
      </c>
      <c r="F260" s="32" t="s">
        <v>628</v>
      </c>
      <c r="G260" s="32">
        <v>81139</v>
      </c>
      <c r="H260" s="32">
        <v>1806</v>
      </c>
      <c r="I260" s="143">
        <v>0</v>
      </c>
      <c r="J260" s="146">
        <v>8290</v>
      </c>
      <c r="K260" s="143"/>
    </row>
    <row r="261" spans="1:11">
      <c r="A261" s="144"/>
      <c r="B261" s="150" t="s">
        <v>44</v>
      </c>
      <c r="C261" s="150" t="s">
        <v>621</v>
      </c>
      <c r="D261" s="150" t="s">
        <v>704</v>
      </c>
      <c r="E261" s="32" t="s">
        <v>694</v>
      </c>
      <c r="F261" s="32" t="s">
        <v>624</v>
      </c>
      <c r="G261" s="32">
        <v>86721</v>
      </c>
      <c r="H261" s="32">
        <v>2099</v>
      </c>
      <c r="I261" s="144">
        <v>0</v>
      </c>
      <c r="J261" s="147">
        <v>8290</v>
      </c>
      <c r="K261" s="144"/>
    </row>
    <row r="262" spans="1:11">
      <c r="A262" s="142">
        <v>9</v>
      </c>
      <c r="B262" s="148" t="s">
        <v>44</v>
      </c>
      <c r="C262" s="148" t="s">
        <v>621</v>
      </c>
      <c r="D262" s="148" t="s">
        <v>705</v>
      </c>
      <c r="E262" s="32" t="s">
        <v>648</v>
      </c>
      <c r="F262" s="32" t="s">
        <v>628</v>
      </c>
      <c r="G262" s="32">
        <v>81154</v>
      </c>
      <c r="H262" s="32">
        <v>2600</v>
      </c>
      <c r="I262" s="142">
        <v>0</v>
      </c>
      <c r="J262" s="145">
        <v>8290</v>
      </c>
      <c r="K262" s="142">
        <f>H262+H263+H264</f>
        <v>8290</v>
      </c>
    </row>
    <row r="263" spans="1:11">
      <c r="A263" s="143"/>
      <c r="B263" s="149" t="s">
        <v>44</v>
      </c>
      <c r="C263" s="149" t="s">
        <v>621</v>
      </c>
      <c r="D263" s="149" t="s">
        <v>705</v>
      </c>
      <c r="E263" s="32" t="s">
        <v>661</v>
      </c>
      <c r="F263" s="32" t="s">
        <v>628</v>
      </c>
      <c r="G263" s="32">
        <v>81139</v>
      </c>
      <c r="H263" s="32">
        <v>1806</v>
      </c>
      <c r="I263" s="143">
        <v>0</v>
      </c>
      <c r="J263" s="146">
        <v>8290</v>
      </c>
      <c r="K263" s="143"/>
    </row>
    <row r="264" spans="1:11">
      <c r="A264" s="144"/>
      <c r="B264" s="150" t="s">
        <v>44</v>
      </c>
      <c r="C264" s="150" t="s">
        <v>621</v>
      </c>
      <c r="D264" s="150" t="s">
        <v>705</v>
      </c>
      <c r="E264" s="32" t="s">
        <v>696</v>
      </c>
      <c r="F264" s="32" t="s">
        <v>628</v>
      </c>
      <c r="G264" s="32">
        <v>136368</v>
      </c>
      <c r="H264" s="32">
        <v>3884</v>
      </c>
      <c r="I264" s="144">
        <v>0</v>
      </c>
      <c r="J264" s="147">
        <v>8290</v>
      </c>
      <c r="K264" s="144"/>
    </row>
    <row r="265" spans="1:11">
      <c r="A265" s="142">
        <v>10</v>
      </c>
      <c r="B265" s="148" t="s">
        <v>44</v>
      </c>
      <c r="C265" s="148" t="s">
        <v>621</v>
      </c>
      <c r="D265" s="148" t="s">
        <v>706</v>
      </c>
      <c r="E265" s="32" t="s">
        <v>648</v>
      </c>
      <c r="F265" s="32" t="s">
        <v>628</v>
      </c>
      <c r="G265" s="32">
        <v>81154</v>
      </c>
      <c r="H265" s="32">
        <v>2600</v>
      </c>
      <c r="I265" s="142">
        <v>0</v>
      </c>
      <c r="J265" s="145">
        <v>8290</v>
      </c>
      <c r="K265" s="142">
        <f>H265+H266+H267</f>
        <v>8290</v>
      </c>
    </row>
    <row r="266" spans="1:11">
      <c r="A266" s="143"/>
      <c r="B266" s="149" t="s">
        <v>44</v>
      </c>
      <c r="C266" s="149" t="s">
        <v>621</v>
      </c>
      <c r="D266" s="149" t="s">
        <v>706</v>
      </c>
      <c r="E266" s="32" t="s">
        <v>661</v>
      </c>
      <c r="F266" s="32" t="s">
        <v>628</v>
      </c>
      <c r="G266" s="32">
        <v>81139</v>
      </c>
      <c r="H266" s="32">
        <v>1806</v>
      </c>
      <c r="I266" s="143">
        <v>0</v>
      </c>
      <c r="J266" s="146">
        <v>8290</v>
      </c>
      <c r="K266" s="143"/>
    </row>
    <row r="267" spans="1:11">
      <c r="A267" s="144"/>
      <c r="B267" s="150" t="s">
        <v>44</v>
      </c>
      <c r="C267" s="150" t="s">
        <v>621</v>
      </c>
      <c r="D267" s="150" t="s">
        <v>706</v>
      </c>
      <c r="E267" s="32" t="s">
        <v>698</v>
      </c>
      <c r="F267" s="32" t="s">
        <v>628</v>
      </c>
      <c r="G267" s="32">
        <v>81145</v>
      </c>
      <c r="H267" s="32">
        <v>3884</v>
      </c>
      <c r="I267" s="144">
        <v>0</v>
      </c>
      <c r="J267" s="147">
        <v>8290</v>
      </c>
      <c r="K267" s="144"/>
    </row>
    <row r="268" spans="1:11">
      <c r="A268" s="142">
        <v>11</v>
      </c>
      <c r="B268" s="148" t="s">
        <v>44</v>
      </c>
      <c r="C268" s="148" t="s">
        <v>621</v>
      </c>
      <c r="D268" s="148" t="s">
        <v>707</v>
      </c>
      <c r="E268" s="32" t="s">
        <v>654</v>
      </c>
      <c r="F268" s="32" t="s">
        <v>628</v>
      </c>
      <c r="G268" s="32">
        <v>81159</v>
      </c>
      <c r="H268" s="32">
        <v>2600</v>
      </c>
      <c r="I268" s="142">
        <v>0</v>
      </c>
      <c r="J268" s="145">
        <v>8290</v>
      </c>
      <c r="K268" s="142">
        <f>H268+H269+H270</f>
        <v>6505</v>
      </c>
    </row>
    <row r="269" spans="1:11">
      <c r="A269" s="143"/>
      <c r="B269" s="149" t="s">
        <v>44</v>
      </c>
      <c r="C269" s="149" t="s">
        <v>621</v>
      </c>
      <c r="D269" s="149" t="s">
        <v>707</v>
      </c>
      <c r="E269" s="32" t="s">
        <v>661</v>
      </c>
      <c r="F269" s="32" t="s">
        <v>628</v>
      </c>
      <c r="G269" s="32">
        <v>81139</v>
      </c>
      <c r="H269" s="32">
        <v>1806</v>
      </c>
      <c r="I269" s="143">
        <v>0</v>
      </c>
      <c r="J269" s="146">
        <v>8290</v>
      </c>
      <c r="K269" s="143"/>
    </row>
    <row r="270" spans="1:11">
      <c r="A270" s="144"/>
      <c r="B270" s="150" t="s">
        <v>44</v>
      </c>
      <c r="C270" s="150" t="s">
        <v>621</v>
      </c>
      <c r="D270" s="150" t="s">
        <v>707</v>
      </c>
      <c r="E270" s="32" t="s">
        <v>694</v>
      </c>
      <c r="F270" s="32" t="s">
        <v>624</v>
      </c>
      <c r="G270" s="32">
        <v>86721</v>
      </c>
      <c r="H270" s="32">
        <v>2099</v>
      </c>
      <c r="I270" s="144">
        <v>0</v>
      </c>
      <c r="J270" s="147">
        <v>8290</v>
      </c>
      <c r="K270" s="144"/>
    </row>
    <row r="271" spans="1:11">
      <c r="A271" s="142">
        <v>12</v>
      </c>
      <c r="B271" s="148" t="s">
        <v>44</v>
      </c>
      <c r="C271" s="148" t="s">
        <v>621</v>
      </c>
      <c r="D271" s="148" t="s">
        <v>708</v>
      </c>
      <c r="E271" s="32" t="s">
        <v>654</v>
      </c>
      <c r="F271" s="32" t="s">
        <v>628</v>
      </c>
      <c r="G271" s="32">
        <v>81159</v>
      </c>
      <c r="H271" s="32">
        <v>2600</v>
      </c>
      <c r="I271" s="142">
        <v>0</v>
      </c>
      <c r="J271" s="145">
        <v>8290</v>
      </c>
      <c r="K271" s="142">
        <f>H271+H272+H273</f>
        <v>8290</v>
      </c>
    </row>
    <row r="272" spans="1:11">
      <c r="A272" s="143"/>
      <c r="B272" s="149" t="s">
        <v>44</v>
      </c>
      <c r="C272" s="149" t="s">
        <v>621</v>
      </c>
      <c r="D272" s="149" t="s">
        <v>708</v>
      </c>
      <c r="E272" s="32" t="s">
        <v>661</v>
      </c>
      <c r="F272" s="32" t="s">
        <v>628</v>
      </c>
      <c r="G272" s="32">
        <v>81139</v>
      </c>
      <c r="H272" s="32">
        <v>1806</v>
      </c>
      <c r="I272" s="143">
        <v>0</v>
      </c>
      <c r="J272" s="146">
        <v>8290</v>
      </c>
      <c r="K272" s="143"/>
    </row>
    <row r="273" spans="1:11">
      <c r="A273" s="144"/>
      <c r="B273" s="150" t="s">
        <v>44</v>
      </c>
      <c r="C273" s="150" t="s">
        <v>621</v>
      </c>
      <c r="D273" s="150" t="s">
        <v>708</v>
      </c>
      <c r="E273" s="32" t="s">
        <v>696</v>
      </c>
      <c r="F273" s="32" t="s">
        <v>628</v>
      </c>
      <c r="G273" s="32">
        <v>136368</v>
      </c>
      <c r="H273" s="32">
        <v>3884</v>
      </c>
      <c r="I273" s="144">
        <v>0</v>
      </c>
      <c r="J273" s="147">
        <v>8290</v>
      </c>
      <c r="K273" s="144"/>
    </row>
    <row r="274" spans="1:11">
      <c r="A274" s="142">
        <v>13</v>
      </c>
      <c r="B274" s="148" t="s">
        <v>44</v>
      </c>
      <c r="C274" s="148" t="s">
        <v>621</v>
      </c>
      <c r="D274" s="148" t="s">
        <v>709</v>
      </c>
      <c r="E274" s="32" t="s">
        <v>654</v>
      </c>
      <c r="F274" s="32" t="s">
        <v>628</v>
      </c>
      <c r="G274" s="32">
        <v>81159</v>
      </c>
      <c r="H274" s="32">
        <v>2600</v>
      </c>
      <c r="I274" s="142">
        <v>0</v>
      </c>
      <c r="J274" s="145">
        <v>8290</v>
      </c>
      <c r="K274" s="142">
        <f>H274+H275+H276</f>
        <v>8290</v>
      </c>
    </row>
    <row r="275" spans="1:11">
      <c r="A275" s="143"/>
      <c r="B275" s="149" t="s">
        <v>44</v>
      </c>
      <c r="C275" s="149" t="s">
        <v>621</v>
      </c>
      <c r="D275" s="149" t="s">
        <v>709</v>
      </c>
      <c r="E275" s="32" t="s">
        <v>661</v>
      </c>
      <c r="F275" s="32" t="s">
        <v>628</v>
      </c>
      <c r="G275" s="32">
        <v>81139</v>
      </c>
      <c r="H275" s="32">
        <v>1806</v>
      </c>
      <c r="I275" s="143">
        <v>0</v>
      </c>
      <c r="J275" s="146">
        <v>8290</v>
      </c>
      <c r="K275" s="143"/>
    </row>
    <row r="276" spans="1:11">
      <c r="A276" s="144"/>
      <c r="B276" s="150" t="s">
        <v>44</v>
      </c>
      <c r="C276" s="150" t="s">
        <v>621</v>
      </c>
      <c r="D276" s="150" t="s">
        <v>709</v>
      </c>
      <c r="E276" s="32" t="s">
        <v>698</v>
      </c>
      <c r="F276" s="32" t="s">
        <v>628</v>
      </c>
      <c r="G276" s="32">
        <v>81145</v>
      </c>
      <c r="H276" s="32">
        <v>3884</v>
      </c>
      <c r="I276" s="144">
        <v>0</v>
      </c>
      <c r="J276" s="147">
        <v>8290</v>
      </c>
      <c r="K276" s="144"/>
    </row>
    <row r="277" spans="1:11">
      <c r="A277" s="142">
        <v>14</v>
      </c>
      <c r="B277" s="148" t="s">
        <v>44</v>
      </c>
      <c r="C277" s="148" t="s">
        <v>621</v>
      </c>
      <c r="D277" s="148" t="s">
        <v>710</v>
      </c>
      <c r="E277" s="32" t="s">
        <v>711</v>
      </c>
      <c r="F277" s="32" t="s">
        <v>624</v>
      </c>
      <c r="G277" s="32">
        <v>83172</v>
      </c>
      <c r="H277" s="32">
        <v>2600</v>
      </c>
      <c r="I277" s="142">
        <v>0</v>
      </c>
      <c r="J277" s="145">
        <v>8290</v>
      </c>
      <c r="K277" s="142">
        <f>H277+H278+H279</f>
        <v>6305</v>
      </c>
    </row>
    <row r="278" spans="1:11">
      <c r="A278" s="143"/>
      <c r="B278" s="149" t="s">
        <v>44</v>
      </c>
      <c r="C278" s="149" t="s">
        <v>621</v>
      </c>
      <c r="D278" s="149" t="s">
        <v>710</v>
      </c>
      <c r="E278" s="32" t="s">
        <v>664</v>
      </c>
      <c r="F278" s="32" t="s">
        <v>624</v>
      </c>
      <c r="G278" s="32">
        <v>86898</v>
      </c>
      <c r="H278" s="32">
        <v>1606</v>
      </c>
      <c r="I278" s="143">
        <v>0</v>
      </c>
      <c r="J278" s="146">
        <v>8290</v>
      </c>
      <c r="K278" s="143"/>
    </row>
    <row r="279" spans="1:11">
      <c r="A279" s="144"/>
      <c r="B279" s="150" t="s">
        <v>44</v>
      </c>
      <c r="C279" s="150" t="s">
        <v>621</v>
      </c>
      <c r="D279" s="150" t="s">
        <v>710</v>
      </c>
      <c r="E279" s="32" t="s">
        <v>694</v>
      </c>
      <c r="F279" s="32" t="s">
        <v>624</v>
      </c>
      <c r="G279" s="32">
        <v>86721</v>
      </c>
      <c r="H279" s="32">
        <v>2099</v>
      </c>
      <c r="I279" s="144">
        <v>0</v>
      </c>
      <c r="J279" s="147">
        <v>8290</v>
      </c>
      <c r="K279" s="144"/>
    </row>
    <row r="280" spans="1:11">
      <c r="A280" s="142">
        <v>15</v>
      </c>
      <c r="B280" s="148" t="s">
        <v>44</v>
      </c>
      <c r="C280" s="148" t="s">
        <v>621</v>
      </c>
      <c r="D280" s="148" t="s">
        <v>712</v>
      </c>
      <c r="E280" s="32" t="s">
        <v>711</v>
      </c>
      <c r="F280" s="32" t="s">
        <v>624</v>
      </c>
      <c r="G280" s="32">
        <v>83172</v>
      </c>
      <c r="H280" s="32">
        <v>2600</v>
      </c>
      <c r="I280" s="142">
        <v>0</v>
      </c>
      <c r="J280" s="145">
        <v>8290</v>
      </c>
      <c r="K280" s="142">
        <f>H280+H281+H282</f>
        <v>8090</v>
      </c>
    </row>
    <row r="281" spans="1:11">
      <c r="A281" s="143"/>
      <c r="B281" s="149" t="s">
        <v>44</v>
      </c>
      <c r="C281" s="149" t="s">
        <v>621</v>
      </c>
      <c r="D281" s="149" t="s">
        <v>712</v>
      </c>
      <c r="E281" s="32" t="s">
        <v>664</v>
      </c>
      <c r="F281" s="32" t="s">
        <v>624</v>
      </c>
      <c r="G281" s="32">
        <v>86898</v>
      </c>
      <c r="H281" s="32">
        <v>1606</v>
      </c>
      <c r="I281" s="143">
        <v>0</v>
      </c>
      <c r="J281" s="146">
        <v>8290</v>
      </c>
      <c r="K281" s="143"/>
    </row>
    <row r="282" spans="1:11">
      <c r="A282" s="144"/>
      <c r="B282" s="150" t="s">
        <v>44</v>
      </c>
      <c r="C282" s="150" t="s">
        <v>621</v>
      </c>
      <c r="D282" s="150" t="s">
        <v>712</v>
      </c>
      <c r="E282" s="32" t="s">
        <v>696</v>
      </c>
      <c r="F282" s="32" t="s">
        <v>628</v>
      </c>
      <c r="G282" s="32">
        <v>136368</v>
      </c>
      <c r="H282" s="32">
        <v>3884</v>
      </c>
      <c r="I282" s="144">
        <v>0</v>
      </c>
      <c r="J282" s="147">
        <v>8290</v>
      </c>
      <c r="K282" s="144"/>
    </row>
    <row r="283" spans="1:11">
      <c r="A283" s="142">
        <v>16</v>
      </c>
      <c r="B283" s="148" t="s">
        <v>44</v>
      </c>
      <c r="C283" s="148" t="s">
        <v>621</v>
      </c>
      <c r="D283" s="148" t="s">
        <v>713</v>
      </c>
      <c r="E283" s="32" t="s">
        <v>711</v>
      </c>
      <c r="F283" s="32" t="s">
        <v>624</v>
      </c>
      <c r="G283" s="32">
        <v>83172</v>
      </c>
      <c r="H283" s="32">
        <v>2600</v>
      </c>
      <c r="I283" s="142">
        <v>0</v>
      </c>
      <c r="J283" s="145">
        <v>8290</v>
      </c>
      <c r="K283" s="142">
        <f>H283+H284+H285</f>
        <v>8090</v>
      </c>
    </row>
    <row r="284" spans="1:11">
      <c r="A284" s="143"/>
      <c r="B284" s="149" t="s">
        <v>44</v>
      </c>
      <c r="C284" s="149" t="s">
        <v>621</v>
      </c>
      <c r="D284" s="149" t="s">
        <v>713</v>
      </c>
      <c r="E284" s="32" t="s">
        <v>664</v>
      </c>
      <c r="F284" s="32" t="s">
        <v>624</v>
      </c>
      <c r="G284" s="32">
        <v>86898</v>
      </c>
      <c r="H284" s="32">
        <v>1606</v>
      </c>
      <c r="I284" s="143">
        <v>0</v>
      </c>
      <c r="J284" s="146">
        <v>8290</v>
      </c>
      <c r="K284" s="143"/>
    </row>
    <row r="285" spans="1:11">
      <c r="A285" s="144"/>
      <c r="B285" s="150" t="s">
        <v>44</v>
      </c>
      <c r="C285" s="150" t="s">
        <v>621</v>
      </c>
      <c r="D285" s="150" t="s">
        <v>713</v>
      </c>
      <c r="E285" s="32" t="s">
        <v>698</v>
      </c>
      <c r="F285" s="32" t="s">
        <v>628</v>
      </c>
      <c r="G285" s="32">
        <v>81145</v>
      </c>
      <c r="H285" s="32">
        <v>3884</v>
      </c>
      <c r="I285" s="144">
        <v>0</v>
      </c>
      <c r="J285" s="147">
        <v>8290</v>
      </c>
      <c r="K285" s="144"/>
    </row>
    <row r="286" spans="1:11">
      <c r="A286" s="142">
        <v>17</v>
      </c>
      <c r="B286" s="148" t="s">
        <v>44</v>
      </c>
      <c r="C286" s="148" t="s">
        <v>621</v>
      </c>
      <c r="D286" s="148" t="s">
        <v>714</v>
      </c>
      <c r="E286" s="32" t="s">
        <v>648</v>
      </c>
      <c r="F286" s="32" t="s">
        <v>628</v>
      </c>
      <c r="G286" s="32">
        <v>81154</v>
      </c>
      <c r="H286" s="32">
        <v>2600</v>
      </c>
      <c r="I286" s="142">
        <v>0</v>
      </c>
      <c r="J286" s="145">
        <v>8290</v>
      </c>
      <c r="K286" s="142">
        <f>H286+H287+H288</f>
        <v>8090</v>
      </c>
    </row>
    <row r="287" spans="1:11">
      <c r="A287" s="143"/>
      <c r="B287" s="149" t="s">
        <v>44</v>
      </c>
      <c r="C287" s="149" t="s">
        <v>621</v>
      </c>
      <c r="D287" s="149" t="s">
        <v>714</v>
      </c>
      <c r="E287" s="32" t="s">
        <v>664</v>
      </c>
      <c r="F287" s="32" t="s">
        <v>624</v>
      </c>
      <c r="G287" s="32">
        <v>86898</v>
      </c>
      <c r="H287" s="32">
        <v>1606</v>
      </c>
      <c r="I287" s="143">
        <v>0</v>
      </c>
      <c r="J287" s="146">
        <v>8290</v>
      </c>
      <c r="K287" s="143"/>
    </row>
    <row r="288" spans="1:11">
      <c r="A288" s="144"/>
      <c r="B288" s="150" t="s">
        <v>44</v>
      </c>
      <c r="C288" s="150" t="s">
        <v>621</v>
      </c>
      <c r="D288" s="150" t="s">
        <v>714</v>
      </c>
      <c r="E288" s="32" t="s">
        <v>698</v>
      </c>
      <c r="F288" s="32" t="s">
        <v>628</v>
      </c>
      <c r="G288" s="32">
        <v>81145</v>
      </c>
      <c r="H288" s="32">
        <v>3884</v>
      </c>
      <c r="I288" s="144">
        <v>0</v>
      </c>
      <c r="J288" s="147">
        <v>8290</v>
      </c>
      <c r="K288" s="144"/>
    </row>
    <row r="289" spans="1:11">
      <c r="A289" s="142">
        <v>18</v>
      </c>
      <c r="B289" s="148" t="s">
        <v>44</v>
      </c>
      <c r="C289" s="148" t="s">
        <v>621</v>
      </c>
      <c r="D289" s="148" t="s">
        <v>715</v>
      </c>
      <c r="E289" s="32" t="s">
        <v>648</v>
      </c>
      <c r="F289" s="32" t="s">
        <v>628</v>
      </c>
      <c r="G289" s="32">
        <v>81154</v>
      </c>
      <c r="H289" s="32">
        <v>2600</v>
      </c>
      <c r="I289" s="142">
        <v>0</v>
      </c>
      <c r="J289" s="145">
        <v>8290</v>
      </c>
      <c r="K289" s="142">
        <f>H289+H290+H291</f>
        <v>8090</v>
      </c>
    </row>
    <row r="290" spans="1:11">
      <c r="A290" s="143"/>
      <c r="B290" s="149" t="s">
        <v>44</v>
      </c>
      <c r="C290" s="149" t="s">
        <v>621</v>
      </c>
      <c r="D290" s="149" t="s">
        <v>715</v>
      </c>
      <c r="E290" s="32" t="s">
        <v>664</v>
      </c>
      <c r="F290" s="32" t="s">
        <v>624</v>
      </c>
      <c r="G290" s="32">
        <v>86898</v>
      </c>
      <c r="H290" s="32">
        <v>1606</v>
      </c>
      <c r="I290" s="143">
        <v>0</v>
      </c>
      <c r="J290" s="146">
        <v>8290</v>
      </c>
      <c r="K290" s="143"/>
    </row>
    <row r="291" spans="1:11">
      <c r="A291" s="144"/>
      <c r="B291" s="150" t="s">
        <v>44</v>
      </c>
      <c r="C291" s="150" t="s">
        <v>621</v>
      </c>
      <c r="D291" s="150" t="s">
        <v>715</v>
      </c>
      <c r="E291" s="32" t="s">
        <v>696</v>
      </c>
      <c r="F291" s="32" t="s">
        <v>628</v>
      </c>
      <c r="G291" s="32">
        <v>136368</v>
      </c>
      <c r="H291" s="32">
        <v>3884</v>
      </c>
      <c r="I291" s="144">
        <v>0</v>
      </c>
      <c r="J291" s="147">
        <v>8290</v>
      </c>
      <c r="K291" s="144"/>
    </row>
    <row r="292" spans="1:11">
      <c r="A292" s="142">
        <v>19</v>
      </c>
      <c r="B292" s="148" t="s">
        <v>44</v>
      </c>
      <c r="C292" s="148" t="s">
        <v>621</v>
      </c>
      <c r="D292" s="148" t="s">
        <v>716</v>
      </c>
      <c r="E292" s="32" t="s">
        <v>623</v>
      </c>
      <c r="F292" s="32" t="s">
        <v>624</v>
      </c>
      <c r="G292" s="32">
        <v>160187</v>
      </c>
      <c r="H292" s="32">
        <v>2600</v>
      </c>
      <c r="I292" s="142">
        <v>0</v>
      </c>
      <c r="J292" s="145">
        <v>8290</v>
      </c>
      <c r="K292" s="142">
        <f>H292+H293+H294</f>
        <v>8290</v>
      </c>
    </row>
    <row r="293" spans="1:11">
      <c r="A293" s="143"/>
      <c r="B293" s="149" t="s">
        <v>44</v>
      </c>
      <c r="C293" s="149" t="s">
        <v>621</v>
      </c>
      <c r="D293" s="149" t="s">
        <v>716</v>
      </c>
      <c r="E293" s="32" t="s">
        <v>661</v>
      </c>
      <c r="F293" s="32" t="s">
        <v>628</v>
      </c>
      <c r="G293" s="32">
        <v>81139</v>
      </c>
      <c r="H293" s="32">
        <v>1806</v>
      </c>
      <c r="I293" s="143">
        <v>0</v>
      </c>
      <c r="J293" s="146">
        <v>8290</v>
      </c>
      <c r="K293" s="143"/>
    </row>
    <row r="294" spans="1:11">
      <c r="A294" s="144"/>
      <c r="B294" s="150" t="s">
        <v>44</v>
      </c>
      <c r="C294" s="150" t="s">
        <v>621</v>
      </c>
      <c r="D294" s="150" t="s">
        <v>716</v>
      </c>
      <c r="E294" s="32" t="s">
        <v>698</v>
      </c>
      <c r="F294" s="32" t="s">
        <v>628</v>
      </c>
      <c r="G294" s="32">
        <v>81145</v>
      </c>
      <c r="H294" s="32">
        <v>3884</v>
      </c>
      <c r="I294" s="144">
        <v>0</v>
      </c>
      <c r="J294" s="147">
        <v>8290</v>
      </c>
      <c r="K294" s="144"/>
    </row>
    <row r="295" spans="1:11">
      <c r="A295" s="142">
        <v>20</v>
      </c>
      <c r="B295" s="148" t="s">
        <v>44</v>
      </c>
      <c r="C295" s="148" t="s">
        <v>621</v>
      </c>
      <c r="D295" s="148" t="s">
        <v>717</v>
      </c>
      <c r="E295" s="32" t="s">
        <v>711</v>
      </c>
      <c r="F295" s="32" t="s">
        <v>624</v>
      </c>
      <c r="G295" s="32">
        <v>83172</v>
      </c>
      <c r="H295" s="32">
        <v>2600</v>
      </c>
      <c r="I295" s="142">
        <v>0</v>
      </c>
      <c r="J295" s="145">
        <v>8290</v>
      </c>
      <c r="K295" s="142">
        <f>H295+H296+H297</f>
        <v>8290</v>
      </c>
    </row>
    <row r="296" spans="1:11">
      <c r="A296" s="143"/>
      <c r="B296" s="149" t="s">
        <v>44</v>
      </c>
      <c r="C296" s="149" t="s">
        <v>621</v>
      </c>
      <c r="D296" s="149" t="s">
        <v>717</v>
      </c>
      <c r="E296" s="32" t="s">
        <v>661</v>
      </c>
      <c r="F296" s="32" t="s">
        <v>628</v>
      </c>
      <c r="G296" s="32">
        <v>81139</v>
      </c>
      <c r="H296" s="32">
        <v>1806</v>
      </c>
      <c r="I296" s="143">
        <v>0</v>
      </c>
      <c r="J296" s="146">
        <v>8290</v>
      </c>
      <c r="K296" s="143"/>
    </row>
    <row r="297" spans="1:11">
      <c r="A297" s="144"/>
      <c r="B297" s="150" t="s">
        <v>44</v>
      </c>
      <c r="C297" s="150" t="s">
        <v>621</v>
      </c>
      <c r="D297" s="150" t="s">
        <v>717</v>
      </c>
      <c r="E297" s="32" t="s">
        <v>698</v>
      </c>
      <c r="F297" s="32" t="s">
        <v>628</v>
      </c>
      <c r="G297" s="32">
        <v>81145</v>
      </c>
      <c r="H297" s="32">
        <v>3884</v>
      </c>
      <c r="I297" s="144">
        <v>0</v>
      </c>
      <c r="J297" s="147">
        <v>8290</v>
      </c>
      <c r="K297" s="144"/>
    </row>
    <row r="298" spans="1:11">
      <c r="A298" s="142">
        <v>21</v>
      </c>
      <c r="B298" s="148" t="s">
        <v>44</v>
      </c>
      <c r="C298" s="148" t="s">
        <v>621</v>
      </c>
      <c r="D298" s="148" t="s">
        <v>718</v>
      </c>
      <c r="E298" s="32" t="s">
        <v>642</v>
      </c>
      <c r="F298" s="32" t="s">
        <v>628</v>
      </c>
      <c r="G298" s="32">
        <v>136033</v>
      </c>
      <c r="H298" s="32">
        <v>2600</v>
      </c>
      <c r="I298" s="142">
        <v>0</v>
      </c>
      <c r="J298" s="145">
        <v>8290</v>
      </c>
      <c r="K298" s="142">
        <f>H298+H299+H300</f>
        <v>6305</v>
      </c>
    </row>
    <row r="299" spans="1:11">
      <c r="A299" s="143"/>
      <c r="B299" s="149" t="s">
        <v>44</v>
      </c>
      <c r="C299" s="149" t="s">
        <v>621</v>
      </c>
      <c r="D299" s="149" t="s">
        <v>718</v>
      </c>
      <c r="E299" s="32" t="s">
        <v>664</v>
      </c>
      <c r="F299" s="32" t="s">
        <v>624</v>
      </c>
      <c r="G299" s="32">
        <v>86898</v>
      </c>
      <c r="H299" s="32">
        <v>1606</v>
      </c>
      <c r="I299" s="143">
        <v>0</v>
      </c>
      <c r="J299" s="146">
        <v>8290</v>
      </c>
      <c r="K299" s="143"/>
    </row>
    <row r="300" spans="1:11">
      <c r="A300" s="144"/>
      <c r="B300" s="150" t="s">
        <v>44</v>
      </c>
      <c r="C300" s="150" t="s">
        <v>621</v>
      </c>
      <c r="D300" s="150" t="s">
        <v>718</v>
      </c>
      <c r="E300" s="32" t="s">
        <v>694</v>
      </c>
      <c r="F300" s="32" t="s">
        <v>624</v>
      </c>
      <c r="G300" s="32">
        <v>86721</v>
      </c>
      <c r="H300" s="32">
        <v>2099</v>
      </c>
      <c r="I300" s="144">
        <v>0</v>
      </c>
      <c r="J300" s="147">
        <v>8290</v>
      </c>
      <c r="K300" s="144"/>
    </row>
    <row r="301" spans="1:11">
      <c r="A301" s="142">
        <v>22</v>
      </c>
      <c r="B301" s="148" t="s">
        <v>44</v>
      </c>
      <c r="C301" s="148" t="s">
        <v>621</v>
      </c>
      <c r="D301" s="148" t="s">
        <v>719</v>
      </c>
      <c r="E301" s="32" t="s">
        <v>654</v>
      </c>
      <c r="F301" s="32" t="s">
        <v>628</v>
      </c>
      <c r="G301" s="32">
        <v>81159</v>
      </c>
      <c r="H301" s="32">
        <v>2600</v>
      </c>
      <c r="I301" s="142">
        <v>0</v>
      </c>
      <c r="J301" s="145">
        <v>8290</v>
      </c>
      <c r="K301" s="142">
        <f>H301+H302+H303</f>
        <v>6305</v>
      </c>
    </row>
    <row r="302" spans="1:11">
      <c r="A302" s="143"/>
      <c r="B302" s="149" t="s">
        <v>44</v>
      </c>
      <c r="C302" s="149" t="s">
        <v>621</v>
      </c>
      <c r="D302" s="149" t="s">
        <v>719</v>
      </c>
      <c r="E302" s="32" t="s">
        <v>664</v>
      </c>
      <c r="F302" s="32" t="s">
        <v>624</v>
      </c>
      <c r="G302" s="32">
        <v>86898</v>
      </c>
      <c r="H302" s="32">
        <v>1606</v>
      </c>
      <c r="I302" s="143">
        <v>0</v>
      </c>
      <c r="J302" s="146">
        <v>8290</v>
      </c>
      <c r="K302" s="143"/>
    </row>
    <row r="303" spans="1:11">
      <c r="A303" s="144"/>
      <c r="B303" s="150" t="s">
        <v>44</v>
      </c>
      <c r="C303" s="150" t="s">
        <v>621</v>
      </c>
      <c r="D303" s="150" t="s">
        <v>719</v>
      </c>
      <c r="E303" s="32" t="s">
        <v>694</v>
      </c>
      <c r="F303" s="32" t="s">
        <v>624</v>
      </c>
      <c r="G303" s="32">
        <v>86721</v>
      </c>
      <c r="H303" s="32">
        <v>2099</v>
      </c>
      <c r="I303" s="144">
        <v>0</v>
      </c>
      <c r="J303" s="147">
        <v>8290</v>
      </c>
      <c r="K303" s="144"/>
    </row>
    <row r="304" spans="1:11">
      <c r="A304" s="142">
        <v>23</v>
      </c>
      <c r="B304" s="148" t="s">
        <v>44</v>
      </c>
      <c r="C304" s="148" t="s">
        <v>621</v>
      </c>
      <c r="D304" s="148" t="s">
        <v>720</v>
      </c>
      <c r="E304" s="32" t="s">
        <v>648</v>
      </c>
      <c r="F304" s="32" t="s">
        <v>628</v>
      </c>
      <c r="G304" s="32">
        <v>81154</v>
      </c>
      <c r="H304" s="32">
        <v>2600</v>
      </c>
      <c r="I304" s="142">
        <v>0</v>
      </c>
      <c r="J304" s="145">
        <v>8290</v>
      </c>
      <c r="K304" s="142">
        <f>H304+H305+H306</f>
        <v>6305</v>
      </c>
    </row>
    <row r="305" spans="1:11">
      <c r="A305" s="143"/>
      <c r="B305" s="149" t="s">
        <v>44</v>
      </c>
      <c r="C305" s="149" t="s">
        <v>621</v>
      </c>
      <c r="D305" s="149" t="s">
        <v>720</v>
      </c>
      <c r="E305" s="32" t="s">
        <v>664</v>
      </c>
      <c r="F305" s="32" t="s">
        <v>624</v>
      </c>
      <c r="G305" s="32">
        <v>86898</v>
      </c>
      <c r="H305" s="32">
        <v>1606</v>
      </c>
      <c r="I305" s="143">
        <v>0</v>
      </c>
      <c r="J305" s="146">
        <v>8290</v>
      </c>
      <c r="K305" s="143"/>
    </row>
    <row r="306" spans="1:11">
      <c r="A306" s="144"/>
      <c r="B306" s="150" t="s">
        <v>44</v>
      </c>
      <c r="C306" s="150" t="s">
        <v>621</v>
      </c>
      <c r="D306" s="150" t="s">
        <v>720</v>
      </c>
      <c r="E306" s="32" t="s">
        <v>694</v>
      </c>
      <c r="F306" s="32" t="s">
        <v>624</v>
      </c>
      <c r="G306" s="32">
        <v>86721</v>
      </c>
      <c r="H306" s="32">
        <v>2099</v>
      </c>
      <c r="I306" s="144">
        <v>0</v>
      </c>
      <c r="J306" s="147">
        <v>8290</v>
      </c>
      <c r="K306" s="144"/>
    </row>
    <row r="307" spans="1:11">
      <c r="A307" s="142">
        <v>24</v>
      </c>
      <c r="B307" s="148" t="s">
        <v>44</v>
      </c>
      <c r="C307" s="148" t="s">
        <v>621</v>
      </c>
      <c r="D307" s="148" t="s">
        <v>721</v>
      </c>
      <c r="E307" s="32" t="s">
        <v>703</v>
      </c>
      <c r="F307" s="32" t="s">
        <v>628</v>
      </c>
      <c r="G307" s="32">
        <v>81165</v>
      </c>
      <c r="H307" s="32">
        <v>4385</v>
      </c>
      <c r="I307" s="142">
        <v>0</v>
      </c>
      <c r="J307" s="145">
        <v>8290</v>
      </c>
      <c r="K307" s="142">
        <f>H307+H308+H309</f>
        <v>8090</v>
      </c>
    </row>
    <row r="308" spans="1:11">
      <c r="A308" s="143"/>
      <c r="B308" s="149" t="s">
        <v>44</v>
      </c>
      <c r="C308" s="149" t="s">
        <v>621</v>
      </c>
      <c r="D308" s="149" t="s">
        <v>721</v>
      </c>
      <c r="E308" s="32" t="s">
        <v>664</v>
      </c>
      <c r="F308" s="32" t="s">
        <v>624</v>
      </c>
      <c r="G308" s="32">
        <v>86898</v>
      </c>
      <c r="H308" s="32">
        <v>1606</v>
      </c>
      <c r="I308" s="143">
        <v>0</v>
      </c>
      <c r="J308" s="146">
        <v>8290</v>
      </c>
      <c r="K308" s="143"/>
    </row>
    <row r="309" spans="1:11">
      <c r="A309" s="144"/>
      <c r="B309" s="150" t="s">
        <v>44</v>
      </c>
      <c r="C309" s="150" t="s">
        <v>621</v>
      </c>
      <c r="D309" s="150" t="s">
        <v>721</v>
      </c>
      <c r="E309" s="32" t="s">
        <v>694</v>
      </c>
      <c r="F309" s="32" t="s">
        <v>624</v>
      </c>
      <c r="G309" s="32">
        <v>86721</v>
      </c>
      <c r="H309" s="32">
        <v>2099</v>
      </c>
      <c r="I309" s="144">
        <v>0</v>
      </c>
      <c r="J309" s="147">
        <v>8290</v>
      </c>
      <c r="K309" s="144"/>
    </row>
    <row r="310" spans="1:11">
      <c r="A310" s="122">
        <v>1</v>
      </c>
      <c r="B310" s="122" t="s">
        <v>730</v>
      </c>
      <c r="C310" s="122" t="s">
        <v>731</v>
      </c>
      <c r="D310" s="161" t="s">
        <v>732</v>
      </c>
      <c r="E310" s="36" t="s">
        <v>733</v>
      </c>
      <c r="F310" s="36" t="s">
        <v>734</v>
      </c>
      <c r="G310" s="53">
        <v>262660</v>
      </c>
      <c r="H310" s="52">
        <v>1595</v>
      </c>
      <c r="I310" s="201">
        <v>0</v>
      </c>
      <c r="J310" s="134">
        <v>8290</v>
      </c>
      <c r="K310" s="132">
        <f>H310+H311+H312+I310</f>
        <v>8290</v>
      </c>
    </row>
    <row r="311" spans="1:11">
      <c r="A311" s="122"/>
      <c r="B311" s="122"/>
      <c r="C311" s="122"/>
      <c r="D311" s="201"/>
      <c r="E311" s="36" t="s">
        <v>735</v>
      </c>
      <c r="F311" s="36" t="s">
        <v>736</v>
      </c>
      <c r="G311" s="36">
        <v>72112</v>
      </c>
      <c r="H311" s="52">
        <v>4643</v>
      </c>
      <c r="I311" s="201"/>
      <c r="J311" s="134"/>
      <c r="K311" s="132"/>
    </row>
    <row r="312" spans="1:11">
      <c r="A312" s="122"/>
      <c r="B312" s="122"/>
      <c r="C312" s="122"/>
      <c r="D312" s="201"/>
      <c r="E312" s="36" t="s">
        <v>384</v>
      </c>
      <c r="F312" s="36" t="s">
        <v>737</v>
      </c>
      <c r="G312" s="36" t="s">
        <v>738</v>
      </c>
      <c r="H312" s="56">
        <v>2052</v>
      </c>
      <c r="I312" s="201"/>
      <c r="J312" s="134"/>
      <c r="K312" s="132"/>
    </row>
    <row r="313" spans="1:11">
      <c r="A313" s="122">
        <v>2</v>
      </c>
      <c r="B313" s="122" t="s">
        <v>730</v>
      </c>
      <c r="C313" s="122" t="s">
        <v>731</v>
      </c>
      <c r="D313" s="161" t="s">
        <v>739</v>
      </c>
      <c r="E313" s="36" t="s">
        <v>740</v>
      </c>
      <c r="F313" s="36" t="s">
        <v>741</v>
      </c>
      <c r="G313" s="53" t="s">
        <v>742</v>
      </c>
      <c r="H313" s="52">
        <v>1594</v>
      </c>
      <c r="I313" s="201">
        <v>0</v>
      </c>
      <c r="J313" s="134">
        <v>8290</v>
      </c>
      <c r="K313" s="132">
        <f>H313+H314+H315+I313</f>
        <v>8289</v>
      </c>
    </row>
    <row r="314" spans="1:11">
      <c r="A314" s="122"/>
      <c r="B314" s="122"/>
      <c r="C314" s="122"/>
      <c r="D314" s="201"/>
      <c r="E314" s="36" t="s">
        <v>735</v>
      </c>
      <c r="F314" s="36" t="s">
        <v>736</v>
      </c>
      <c r="G314" s="36">
        <v>72112</v>
      </c>
      <c r="H314" s="52">
        <v>4643</v>
      </c>
      <c r="I314" s="201"/>
      <c r="J314" s="134"/>
      <c r="K314" s="132"/>
    </row>
    <row r="315" spans="1:11">
      <c r="A315" s="122"/>
      <c r="B315" s="122"/>
      <c r="C315" s="122"/>
      <c r="D315" s="201"/>
      <c r="E315" s="36" t="s">
        <v>384</v>
      </c>
      <c r="F315" s="36" t="s">
        <v>737</v>
      </c>
      <c r="G315" s="36" t="s">
        <v>738</v>
      </c>
      <c r="H315" s="56">
        <v>2052</v>
      </c>
      <c r="I315" s="201"/>
      <c r="J315" s="134"/>
      <c r="K315" s="132"/>
    </row>
    <row r="316" spans="1:11" ht="24">
      <c r="A316" s="122">
        <v>3</v>
      </c>
      <c r="B316" s="122" t="s">
        <v>730</v>
      </c>
      <c r="C316" s="122" t="s">
        <v>731</v>
      </c>
      <c r="D316" s="161" t="s">
        <v>743</v>
      </c>
      <c r="E316" s="36" t="s">
        <v>744</v>
      </c>
      <c r="F316" s="36" t="s">
        <v>745</v>
      </c>
      <c r="G316" s="53" t="s">
        <v>746</v>
      </c>
      <c r="H316" s="52">
        <v>1595</v>
      </c>
      <c r="I316" s="201">
        <v>0</v>
      </c>
      <c r="J316" s="134">
        <v>8290</v>
      </c>
      <c r="K316" s="132">
        <f>H316+H317+H318+I316</f>
        <v>8290</v>
      </c>
    </row>
    <row r="317" spans="1:11">
      <c r="A317" s="122"/>
      <c r="B317" s="122"/>
      <c r="C317" s="122"/>
      <c r="D317" s="201"/>
      <c r="E317" s="36" t="s">
        <v>735</v>
      </c>
      <c r="F317" s="36" t="s">
        <v>736</v>
      </c>
      <c r="G317" s="36">
        <v>72112</v>
      </c>
      <c r="H317" s="52">
        <v>4643</v>
      </c>
      <c r="I317" s="201"/>
      <c r="J317" s="134"/>
      <c r="K317" s="132"/>
    </row>
    <row r="318" spans="1:11">
      <c r="A318" s="122"/>
      <c r="B318" s="122"/>
      <c r="C318" s="122"/>
      <c r="D318" s="201"/>
      <c r="E318" s="36" t="s">
        <v>384</v>
      </c>
      <c r="F318" s="36" t="s">
        <v>737</v>
      </c>
      <c r="G318" s="36" t="s">
        <v>738</v>
      </c>
      <c r="H318" s="56">
        <v>2052</v>
      </c>
      <c r="I318" s="201"/>
      <c r="J318" s="134"/>
      <c r="K318" s="132"/>
    </row>
    <row r="319" spans="1:11">
      <c r="A319" s="122">
        <v>1</v>
      </c>
      <c r="B319" s="122" t="s">
        <v>730</v>
      </c>
      <c r="C319" s="122" t="s">
        <v>747</v>
      </c>
      <c r="D319" s="161" t="s">
        <v>777</v>
      </c>
      <c r="E319" s="36" t="s">
        <v>778</v>
      </c>
      <c r="F319" s="36" t="s">
        <v>779</v>
      </c>
      <c r="G319" s="36" t="s">
        <v>780</v>
      </c>
      <c r="H319" s="52">
        <v>1244</v>
      </c>
      <c r="I319" s="201">
        <v>0</v>
      </c>
      <c r="J319" s="134">
        <v>8290</v>
      </c>
      <c r="K319" s="132">
        <f>H319+H320+H321+I319</f>
        <v>8290</v>
      </c>
    </row>
    <row r="320" spans="1:11">
      <c r="A320" s="122"/>
      <c r="B320" s="122"/>
      <c r="C320" s="122"/>
      <c r="D320" s="201"/>
      <c r="E320" s="36" t="s">
        <v>755</v>
      </c>
      <c r="F320" s="36" t="s">
        <v>756</v>
      </c>
      <c r="G320" s="36">
        <v>72087</v>
      </c>
      <c r="H320" s="52">
        <v>3017</v>
      </c>
      <c r="I320" s="201"/>
      <c r="J320" s="134"/>
      <c r="K320" s="132"/>
    </row>
    <row r="321" spans="1:11">
      <c r="A321" s="122"/>
      <c r="B321" s="122"/>
      <c r="C321" s="122"/>
      <c r="D321" s="201"/>
      <c r="E321" s="36" t="s">
        <v>781</v>
      </c>
      <c r="F321" s="36" t="s">
        <v>11</v>
      </c>
      <c r="G321" s="36">
        <v>83120</v>
      </c>
      <c r="H321" s="52">
        <v>4029</v>
      </c>
      <c r="I321" s="201"/>
      <c r="J321" s="134"/>
      <c r="K321" s="132"/>
    </row>
    <row r="322" spans="1:11">
      <c r="A322" s="122">
        <v>2</v>
      </c>
      <c r="B322" s="122" t="s">
        <v>730</v>
      </c>
      <c r="C322" s="122" t="s">
        <v>747</v>
      </c>
      <c r="D322" s="161" t="s">
        <v>782</v>
      </c>
      <c r="E322" s="36" t="s">
        <v>778</v>
      </c>
      <c r="F322" s="36" t="s">
        <v>779</v>
      </c>
      <c r="G322" s="36" t="s">
        <v>780</v>
      </c>
      <c r="H322" s="52">
        <v>1244</v>
      </c>
      <c r="I322" s="201">
        <v>0</v>
      </c>
      <c r="J322" s="134">
        <v>8290</v>
      </c>
      <c r="K322" s="132">
        <f>H322+H323+H324+I322</f>
        <v>8290</v>
      </c>
    </row>
    <row r="323" spans="1:11" ht="24">
      <c r="A323" s="122"/>
      <c r="B323" s="122"/>
      <c r="C323" s="122"/>
      <c r="D323" s="201"/>
      <c r="E323" s="36" t="s">
        <v>761</v>
      </c>
      <c r="F323" s="36" t="s">
        <v>756</v>
      </c>
      <c r="G323" s="36">
        <v>72108</v>
      </c>
      <c r="H323" s="52">
        <v>3017</v>
      </c>
      <c r="I323" s="201"/>
      <c r="J323" s="134"/>
      <c r="K323" s="132"/>
    </row>
    <row r="324" spans="1:11">
      <c r="A324" s="122"/>
      <c r="B324" s="122"/>
      <c r="C324" s="122"/>
      <c r="D324" s="201"/>
      <c r="E324" s="36" t="s">
        <v>781</v>
      </c>
      <c r="F324" s="36" t="s">
        <v>783</v>
      </c>
      <c r="G324" s="36">
        <v>83120</v>
      </c>
      <c r="H324" s="52">
        <v>4029</v>
      </c>
      <c r="I324" s="201"/>
      <c r="J324" s="134"/>
      <c r="K324" s="132"/>
    </row>
    <row r="325" spans="1:11">
      <c r="A325" s="122">
        <v>3</v>
      </c>
      <c r="B325" s="122" t="s">
        <v>730</v>
      </c>
      <c r="C325" s="122" t="s">
        <v>747</v>
      </c>
      <c r="D325" s="161" t="s">
        <v>784</v>
      </c>
      <c r="E325" s="36" t="s">
        <v>778</v>
      </c>
      <c r="F325" s="36" t="s">
        <v>779</v>
      </c>
      <c r="G325" s="36" t="s">
        <v>780</v>
      </c>
      <c r="H325" s="52">
        <v>1244</v>
      </c>
      <c r="I325" s="201">
        <v>0</v>
      </c>
      <c r="J325" s="134">
        <v>8290</v>
      </c>
      <c r="K325" s="132">
        <f>H325+H326+H327+I325</f>
        <v>8290</v>
      </c>
    </row>
    <row r="326" spans="1:11" ht="24">
      <c r="A326" s="122"/>
      <c r="B326" s="122"/>
      <c r="C326" s="122"/>
      <c r="D326" s="201"/>
      <c r="E326" s="36" t="s">
        <v>785</v>
      </c>
      <c r="F326" s="36" t="s">
        <v>786</v>
      </c>
      <c r="G326" s="36">
        <v>262295</v>
      </c>
      <c r="H326" s="52">
        <v>3017</v>
      </c>
      <c r="I326" s="201"/>
      <c r="J326" s="134"/>
      <c r="K326" s="132"/>
    </row>
    <row r="327" spans="1:11" ht="24">
      <c r="A327" s="122"/>
      <c r="B327" s="122"/>
      <c r="C327" s="122"/>
      <c r="D327" s="201"/>
      <c r="E327" s="36" t="s">
        <v>787</v>
      </c>
      <c r="F327" s="36" t="s">
        <v>788</v>
      </c>
      <c r="G327" s="36">
        <v>80174</v>
      </c>
      <c r="H327" s="52">
        <v>4029</v>
      </c>
      <c r="I327" s="201"/>
      <c r="J327" s="134"/>
      <c r="K327" s="132"/>
    </row>
    <row r="328" spans="1:11">
      <c r="A328" s="122">
        <v>4</v>
      </c>
      <c r="B328" s="122" t="s">
        <v>730</v>
      </c>
      <c r="C328" s="122" t="s">
        <v>747</v>
      </c>
      <c r="D328" s="161" t="s">
        <v>789</v>
      </c>
      <c r="E328" s="36" t="s">
        <v>778</v>
      </c>
      <c r="F328" s="36" t="s">
        <v>779</v>
      </c>
      <c r="G328" s="36" t="s">
        <v>780</v>
      </c>
      <c r="H328" s="52">
        <v>1244</v>
      </c>
      <c r="I328" s="201">
        <v>0</v>
      </c>
      <c r="J328" s="134">
        <v>8290</v>
      </c>
      <c r="K328" s="132">
        <f>H328+H329+H330+I328</f>
        <v>8290</v>
      </c>
    </row>
    <row r="329" spans="1:11" ht="24">
      <c r="A329" s="122"/>
      <c r="B329" s="122"/>
      <c r="C329" s="122"/>
      <c r="D329" s="201"/>
      <c r="E329" s="36" t="s">
        <v>785</v>
      </c>
      <c r="F329" s="36" t="s">
        <v>786</v>
      </c>
      <c r="G329" s="36">
        <v>262295</v>
      </c>
      <c r="H329" s="52">
        <v>3017</v>
      </c>
      <c r="I329" s="201"/>
      <c r="J329" s="134"/>
      <c r="K329" s="132"/>
    </row>
    <row r="330" spans="1:11">
      <c r="A330" s="122"/>
      <c r="B330" s="122"/>
      <c r="C330" s="122"/>
      <c r="D330" s="201"/>
      <c r="E330" s="36" t="s">
        <v>781</v>
      </c>
      <c r="F330" s="36" t="s">
        <v>783</v>
      </c>
      <c r="G330" s="36">
        <v>83120</v>
      </c>
      <c r="H330" s="52">
        <v>4029</v>
      </c>
      <c r="I330" s="201"/>
      <c r="J330" s="134"/>
      <c r="K330" s="132"/>
    </row>
    <row r="331" spans="1:11">
      <c r="A331" s="122">
        <v>5</v>
      </c>
      <c r="B331" s="122" t="s">
        <v>730</v>
      </c>
      <c r="C331" s="122" t="s">
        <v>747</v>
      </c>
      <c r="D331" s="161" t="s">
        <v>790</v>
      </c>
      <c r="E331" s="36" t="s">
        <v>778</v>
      </c>
      <c r="F331" s="36" t="s">
        <v>779</v>
      </c>
      <c r="G331" s="36" t="s">
        <v>780</v>
      </c>
      <c r="H331" s="52">
        <v>1244</v>
      </c>
      <c r="I331" s="201">
        <v>0</v>
      </c>
      <c r="J331" s="134">
        <v>8290</v>
      </c>
      <c r="K331" s="132">
        <f>H331+H332+H333+I331</f>
        <v>8290</v>
      </c>
    </row>
    <row r="332" spans="1:11">
      <c r="A332" s="122"/>
      <c r="B332" s="122"/>
      <c r="C332" s="122"/>
      <c r="D332" s="201"/>
      <c r="E332" s="36" t="s">
        <v>791</v>
      </c>
      <c r="F332" s="36" t="s">
        <v>792</v>
      </c>
      <c r="G332" s="36">
        <v>80929</v>
      </c>
      <c r="H332" s="52">
        <v>3017</v>
      </c>
      <c r="I332" s="201"/>
      <c r="J332" s="134"/>
      <c r="K332" s="132"/>
    </row>
    <row r="333" spans="1:11">
      <c r="A333" s="122"/>
      <c r="B333" s="122"/>
      <c r="C333" s="122"/>
      <c r="D333" s="201"/>
      <c r="E333" s="36" t="s">
        <v>781</v>
      </c>
      <c r="F333" s="36" t="s">
        <v>783</v>
      </c>
      <c r="G333" s="36">
        <v>83120</v>
      </c>
      <c r="H333" s="52">
        <v>4029</v>
      </c>
      <c r="I333" s="201"/>
      <c r="J333" s="134"/>
      <c r="K333" s="132"/>
    </row>
    <row r="334" spans="1:11">
      <c r="A334" s="122">
        <v>6</v>
      </c>
      <c r="B334" s="122" t="s">
        <v>730</v>
      </c>
      <c r="C334" s="122" t="s">
        <v>747</v>
      </c>
      <c r="D334" s="161" t="s">
        <v>793</v>
      </c>
      <c r="E334" s="36" t="s">
        <v>778</v>
      </c>
      <c r="F334" s="36" t="s">
        <v>779</v>
      </c>
      <c r="G334" s="36" t="s">
        <v>780</v>
      </c>
      <c r="H334" s="52">
        <v>1244</v>
      </c>
      <c r="I334" s="201">
        <v>0</v>
      </c>
      <c r="J334" s="134">
        <v>8290</v>
      </c>
      <c r="K334" s="132">
        <f>H334+H335+H336+I334</f>
        <v>8290</v>
      </c>
    </row>
    <row r="335" spans="1:11">
      <c r="A335" s="122"/>
      <c r="B335" s="122"/>
      <c r="C335" s="122"/>
      <c r="D335" s="201"/>
      <c r="E335" s="36" t="s">
        <v>794</v>
      </c>
      <c r="F335" s="36" t="s">
        <v>792</v>
      </c>
      <c r="G335" s="36">
        <v>80796</v>
      </c>
      <c r="H335" s="52">
        <v>3017</v>
      </c>
      <c r="I335" s="201"/>
      <c r="J335" s="134"/>
      <c r="K335" s="132"/>
    </row>
    <row r="336" spans="1:11" ht="24">
      <c r="A336" s="122"/>
      <c r="B336" s="122"/>
      <c r="C336" s="122"/>
      <c r="D336" s="201"/>
      <c r="E336" s="36" t="s">
        <v>787</v>
      </c>
      <c r="F336" s="36" t="s">
        <v>788</v>
      </c>
      <c r="G336" s="36">
        <v>80174</v>
      </c>
      <c r="H336" s="52">
        <v>4029</v>
      </c>
      <c r="I336" s="201"/>
      <c r="J336" s="134"/>
      <c r="K336" s="132"/>
    </row>
    <row r="337" spans="1:11">
      <c r="A337" s="122">
        <v>7</v>
      </c>
      <c r="B337" s="122" t="s">
        <v>730</v>
      </c>
      <c r="C337" s="122" t="s">
        <v>747</v>
      </c>
      <c r="D337" s="161" t="s">
        <v>795</v>
      </c>
      <c r="E337" s="36" t="s">
        <v>778</v>
      </c>
      <c r="F337" s="36" t="s">
        <v>779</v>
      </c>
      <c r="G337" s="36" t="s">
        <v>780</v>
      </c>
      <c r="H337" s="52">
        <v>1244</v>
      </c>
      <c r="I337" s="201">
        <v>0</v>
      </c>
      <c r="J337" s="134">
        <v>8290</v>
      </c>
      <c r="K337" s="132">
        <f>H337+H338+H339+I337</f>
        <v>8290</v>
      </c>
    </row>
    <row r="338" spans="1:11">
      <c r="A338" s="122"/>
      <c r="B338" s="122"/>
      <c r="C338" s="122"/>
      <c r="D338" s="201"/>
      <c r="E338" s="36" t="s">
        <v>794</v>
      </c>
      <c r="F338" s="36" t="s">
        <v>792</v>
      </c>
      <c r="G338" s="36">
        <v>80796</v>
      </c>
      <c r="H338" s="52">
        <v>3017</v>
      </c>
      <c r="I338" s="201"/>
      <c r="J338" s="134"/>
      <c r="K338" s="132"/>
    </row>
    <row r="339" spans="1:11">
      <c r="A339" s="122"/>
      <c r="B339" s="122"/>
      <c r="C339" s="122"/>
      <c r="D339" s="201"/>
      <c r="E339" s="36" t="s">
        <v>781</v>
      </c>
      <c r="F339" s="36" t="s">
        <v>783</v>
      </c>
      <c r="G339" s="36">
        <v>83120</v>
      </c>
      <c r="H339" s="52">
        <v>4029</v>
      </c>
      <c r="I339" s="201"/>
      <c r="J339" s="134"/>
      <c r="K339" s="132"/>
    </row>
    <row r="340" spans="1:11">
      <c r="A340" s="122">
        <v>8</v>
      </c>
      <c r="B340" s="122" t="s">
        <v>730</v>
      </c>
      <c r="C340" s="122" t="s">
        <v>747</v>
      </c>
      <c r="D340" s="161" t="s">
        <v>796</v>
      </c>
      <c r="E340" s="36" t="s">
        <v>778</v>
      </c>
      <c r="F340" s="36" t="s">
        <v>779</v>
      </c>
      <c r="G340" s="36" t="s">
        <v>780</v>
      </c>
      <c r="H340" s="52">
        <v>1244</v>
      </c>
      <c r="I340" s="201">
        <v>0</v>
      </c>
      <c r="J340" s="134">
        <v>8290</v>
      </c>
      <c r="K340" s="132">
        <f>H340+H341+H342+I340</f>
        <v>8290</v>
      </c>
    </row>
    <row r="341" spans="1:11">
      <c r="A341" s="122"/>
      <c r="B341" s="122"/>
      <c r="C341" s="122"/>
      <c r="D341" s="201"/>
      <c r="E341" s="36" t="s">
        <v>755</v>
      </c>
      <c r="F341" s="36" t="s">
        <v>756</v>
      </c>
      <c r="G341" s="36">
        <v>72087</v>
      </c>
      <c r="H341" s="52">
        <v>3017</v>
      </c>
      <c r="I341" s="201"/>
      <c r="J341" s="134"/>
      <c r="K341" s="132"/>
    </row>
    <row r="342" spans="1:11" ht="24">
      <c r="A342" s="122"/>
      <c r="B342" s="122"/>
      <c r="C342" s="122"/>
      <c r="D342" s="201"/>
      <c r="E342" s="36" t="s">
        <v>787</v>
      </c>
      <c r="F342" s="36" t="s">
        <v>788</v>
      </c>
      <c r="G342" s="36">
        <v>80174</v>
      </c>
      <c r="H342" s="52">
        <v>4029</v>
      </c>
      <c r="I342" s="201"/>
      <c r="J342" s="134"/>
      <c r="K342" s="132"/>
    </row>
    <row r="343" spans="1:11">
      <c r="A343" s="122">
        <v>9</v>
      </c>
      <c r="B343" s="122" t="s">
        <v>730</v>
      </c>
      <c r="C343" s="122" t="s">
        <v>747</v>
      </c>
      <c r="D343" s="161" t="s">
        <v>797</v>
      </c>
      <c r="E343" s="36" t="s">
        <v>778</v>
      </c>
      <c r="F343" s="36" t="s">
        <v>779</v>
      </c>
      <c r="G343" s="36" t="s">
        <v>780</v>
      </c>
      <c r="H343" s="52">
        <v>1244</v>
      </c>
      <c r="I343" s="201">
        <v>0</v>
      </c>
      <c r="J343" s="134">
        <v>8290</v>
      </c>
      <c r="K343" s="132">
        <f>H343+H344+H345+I343</f>
        <v>8290</v>
      </c>
    </row>
    <row r="344" spans="1:11" ht="24">
      <c r="A344" s="122"/>
      <c r="B344" s="122"/>
      <c r="C344" s="122"/>
      <c r="D344" s="201"/>
      <c r="E344" s="36" t="s">
        <v>761</v>
      </c>
      <c r="F344" s="36" t="s">
        <v>756</v>
      </c>
      <c r="G344" s="36">
        <v>72108</v>
      </c>
      <c r="H344" s="52">
        <v>3017</v>
      </c>
      <c r="I344" s="201"/>
      <c r="J344" s="134"/>
      <c r="K344" s="132"/>
    </row>
    <row r="345" spans="1:11" ht="24">
      <c r="A345" s="122"/>
      <c r="B345" s="122"/>
      <c r="C345" s="122"/>
      <c r="D345" s="201"/>
      <c r="E345" s="36" t="s">
        <v>787</v>
      </c>
      <c r="F345" s="36" t="s">
        <v>788</v>
      </c>
      <c r="G345" s="36">
        <v>80174</v>
      </c>
      <c r="H345" s="52">
        <v>4029</v>
      </c>
      <c r="I345" s="201"/>
      <c r="J345" s="134"/>
      <c r="K345" s="132"/>
    </row>
    <row r="346" spans="1:11">
      <c r="A346" s="122">
        <v>10</v>
      </c>
      <c r="B346" s="122" t="s">
        <v>730</v>
      </c>
      <c r="C346" s="122" t="s">
        <v>747</v>
      </c>
      <c r="D346" s="161" t="s">
        <v>798</v>
      </c>
      <c r="E346" s="36" t="s">
        <v>799</v>
      </c>
      <c r="F346" s="36" t="s">
        <v>779</v>
      </c>
      <c r="G346" s="36">
        <v>84033</v>
      </c>
      <c r="H346" s="52">
        <v>1244</v>
      </c>
      <c r="I346" s="201">
        <v>0</v>
      </c>
      <c r="J346" s="134">
        <v>8290</v>
      </c>
      <c r="K346" s="132">
        <f>H346+H347+H348+I346</f>
        <v>8290</v>
      </c>
    </row>
    <row r="347" spans="1:11">
      <c r="A347" s="122"/>
      <c r="B347" s="122"/>
      <c r="C347" s="122"/>
      <c r="D347" s="201"/>
      <c r="E347" s="36" t="s">
        <v>755</v>
      </c>
      <c r="F347" s="36" t="s">
        <v>756</v>
      </c>
      <c r="G347" s="36">
        <v>72087</v>
      </c>
      <c r="H347" s="52">
        <v>3017</v>
      </c>
      <c r="I347" s="201"/>
      <c r="J347" s="134"/>
      <c r="K347" s="132"/>
    </row>
    <row r="348" spans="1:11" ht="24">
      <c r="A348" s="122"/>
      <c r="B348" s="122"/>
      <c r="C348" s="122"/>
      <c r="D348" s="201"/>
      <c r="E348" s="36" t="s">
        <v>787</v>
      </c>
      <c r="F348" s="36" t="s">
        <v>788</v>
      </c>
      <c r="G348" s="36">
        <v>80174</v>
      </c>
      <c r="H348" s="52">
        <v>4029</v>
      </c>
      <c r="I348" s="201"/>
      <c r="J348" s="134"/>
      <c r="K348" s="132"/>
    </row>
    <row r="349" spans="1:11">
      <c r="A349" s="122">
        <v>11</v>
      </c>
      <c r="B349" s="122" t="s">
        <v>730</v>
      </c>
      <c r="C349" s="122" t="s">
        <v>747</v>
      </c>
      <c r="D349" s="161" t="s">
        <v>800</v>
      </c>
      <c r="E349" s="36" t="s">
        <v>799</v>
      </c>
      <c r="F349" s="36" t="s">
        <v>779</v>
      </c>
      <c r="G349" s="36">
        <v>84033</v>
      </c>
      <c r="H349" s="52">
        <v>1244</v>
      </c>
      <c r="I349" s="201">
        <v>0</v>
      </c>
      <c r="J349" s="134">
        <v>8290</v>
      </c>
      <c r="K349" s="132">
        <f>H349+H350+H351+I349</f>
        <v>8290</v>
      </c>
    </row>
    <row r="350" spans="1:11" ht="24">
      <c r="A350" s="122"/>
      <c r="B350" s="122"/>
      <c r="C350" s="122"/>
      <c r="D350" s="201"/>
      <c r="E350" s="36" t="s">
        <v>761</v>
      </c>
      <c r="F350" s="36" t="s">
        <v>756</v>
      </c>
      <c r="G350" s="36">
        <v>72108</v>
      </c>
      <c r="H350" s="52">
        <v>3017</v>
      </c>
      <c r="I350" s="201"/>
      <c r="J350" s="134"/>
      <c r="K350" s="132"/>
    </row>
    <row r="351" spans="1:11" ht="24">
      <c r="A351" s="122"/>
      <c r="B351" s="122"/>
      <c r="C351" s="122"/>
      <c r="D351" s="201"/>
      <c r="E351" s="36" t="s">
        <v>787</v>
      </c>
      <c r="F351" s="36" t="s">
        <v>788</v>
      </c>
      <c r="G351" s="36">
        <v>80174</v>
      </c>
      <c r="H351" s="52">
        <v>4029</v>
      </c>
      <c r="I351" s="201"/>
      <c r="J351" s="134"/>
      <c r="K351" s="132"/>
    </row>
    <row r="352" spans="1:11">
      <c r="A352" s="122">
        <v>12</v>
      </c>
      <c r="B352" s="122" t="s">
        <v>730</v>
      </c>
      <c r="C352" s="122" t="s">
        <v>747</v>
      </c>
      <c r="D352" s="161" t="s">
        <v>801</v>
      </c>
      <c r="E352" s="36" t="s">
        <v>778</v>
      </c>
      <c r="F352" s="36" t="s">
        <v>779</v>
      </c>
      <c r="G352" s="36" t="s">
        <v>780</v>
      </c>
      <c r="H352" s="52">
        <v>1244</v>
      </c>
      <c r="I352" s="201">
        <v>0</v>
      </c>
      <c r="J352" s="134">
        <v>8290</v>
      </c>
      <c r="K352" s="132">
        <f>H352+H353+H354+I352</f>
        <v>8290</v>
      </c>
    </row>
    <row r="353" spans="1:11">
      <c r="A353" s="122"/>
      <c r="B353" s="122"/>
      <c r="C353" s="122"/>
      <c r="D353" s="201"/>
      <c r="E353" s="36" t="s">
        <v>791</v>
      </c>
      <c r="F353" s="36" t="s">
        <v>792</v>
      </c>
      <c r="G353" s="36">
        <v>80929</v>
      </c>
      <c r="H353" s="52">
        <v>3017</v>
      </c>
      <c r="I353" s="201"/>
      <c r="J353" s="134"/>
      <c r="K353" s="132"/>
    </row>
    <row r="354" spans="1:11" ht="24">
      <c r="A354" s="122"/>
      <c r="B354" s="122"/>
      <c r="C354" s="122"/>
      <c r="D354" s="201"/>
      <c r="E354" s="36" t="s">
        <v>787</v>
      </c>
      <c r="F354" s="36" t="s">
        <v>788</v>
      </c>
      <c r="G354" s="36">
        <v>80174</v>
      </c>
      <c r="H354" s="52">
        <v>4029</v>
      </c>
      <c r="I354" s="201"/>
      <c r="J354" s="134"/>
      <c r="K354" s="132"/>
    </row>
    <row r="355" spans="1:11">
      <c r="A355" s="122">
        <v>13</v>
      </c>
      <c r="B355" s="122" t="s">
        <v>730</v>
      </c>
      <c r="C355" s="122" t="s">
        <v>747</v>
      </c>
      <c r="D355" s="161" t="s">
        <v>743</v>
      </c>
      <c r="E355" s="36" t="s">
        <v>799</v>
      </c>
      <c r="F355" s="36" t="s">
        <v>779</v>
      </c>
      <c r="G355" s="36">
        <v>84033</v>
      </c>
      <c r="H355" s="52">
        <v>1244</v>
      </c>
      <c r="I355" s="201">
        <v>0</v>
      </c>
      <c r="J355" s="134">
        <v>8290</v>
      </c>
      <c r="K355" s="132">
        <f>H355+H356+H357+I355</f>
        <v>8290</v>
      </c>
    </row>
    <row r="356" spans="1:11">
      <c r="A356" s="122"/>
      <c r="B356" s="122"/>
      <c r="C356" s="122"/>
      <c r="D356" s="201"/>
      <c r="E356" s="36" t="s">
        <v>791</v>
      </c>
      <c r="F356" s="36" t="s">
        <v>792</v>
      </c>
      <c r="G356" s="36">
        <v>80929</v>
      </c>
      <c r="H356" s="52">
        <v>3017</v>
      </c>
      <c r="I356" s="201"/>
      <c r="J356" s="134"/>
      <c r="K356" s="132"/>
    </row>
    <row r="357" spans="1:11" ht="24">
      <c r="A357" s="122"/>
      <c r="B357" s="122"/>
      <c r="C357" s="122"/>
      <c r="D357" s="201"/>
      <c r="E357" s="36" t="s">
        <v>787</v>
      </c>
      <c r="F357" s="36" t="s">
        <v>788</v>
      </c>
      <c r="G357" s="36">
        <v>80174</v>
      </c>
      <c r="H357" s="52">
        <v>4029</v>
      </c>
      <c r="I357" s="201"/>
      <c r="J357" s="134"/>
      <c r="K357" s="132"/>
    </row>
    <row r="358" spans="1:11">
      <c r="A358" s="122">
        <v>1</v>
      </c>
      <c r="B358" s="122" t="s">
        <v>29</v>
      </c>
      <c r="C358" s="122" t="s">
        <v>802</v>
      </c>
      <c r="D358" s="205" t="s">
        <v>809</v>
      </c>
      <c r="E358" s="98" t="s">
        <v>810</v>
      </c>
      <c r="F358" s="98" t="s">
        <v>811</v>
      </c>
      <c r="G358" s="36" t="s">
        <v>812</v>
      </c>
      <c r="H358" s="52">
        <v>350</v>
      </c>
      <c r="I358" s="208">
        <v>0</v>
      </c>
      <c r="J358" s="209">
        <v>8290</v>
      </c>
      <c r="K358" s="202">
        <f>H358+H359+H360+H361+I358</f>
        <v>8290</v>
      </c>
    </row>
    <row r="359" spans="1:11">
      <c r="A359" s="122"/>
      <c r="B359" s="122"/>
      <c r="C359" s="122"/>
      <c r="D359" s="206"/>
      <c r="E359" s="98" t="s">
        <v>813</v>
      </c>
      <c r="F359" s="98" t="s">
        <v>811</v>
      </c>
      <c r="G359" s="36">
        <v>167418</v>
      </c>
      <c r="H359" s="52">
        <v>350</v>
      </c>
      <c r="I359" s="206"/>
      <c r="J359" s="210"/>
      <c r="K359" s="203"/>
    </row>
    <row r="360" spans="1:11">
      <c r="A360" s="122"/>
      <c r="B360" s="122"/>
      <c r="C360" s="122"/>
      <c r="D360" s="206"/>
      <c r="E360" s="98" t="s">
        <v>814</v>
      </c>
      <c r="F360" s="98" t="s">
        <v>811</v>
      </c>
      <c r="G360" s="36">
        <v>167462</v>
      </c>
      <c r="H360" s="52">
        <v>7590</v>
      </c>
      <c r="I360" s="206"/>
      <c r="J360" s="210"/>
      <c r="K360" s="203"/>
    </row>
    <row r="361" spans="1:11">
      <c r="A361" s="122"/>
      <c r="B361" s="122"/>
      <c r="C361" s="122"/>
      <c r="D361" s="207"/>
      <c r="E361" s="98"/>
      <c r="F361" s="98"/>
      <c r="G361" s="36"/>
      <c r="H361" s="52"/>
      <c r="I361" s="207"/>
      <c r="J361" s="211"/>
      <c r="K361" s="204"/>
    </row>
    <row r="362" spans="1:11">
      <c r="A362" s="122">
        <v>1</v>
      </c>
      <c r="B362" s="122" t="s">
        <v>29</v>
      </c>
      <c r="C362" s="122" t="s">
        <v>815</v>
      </c>
      <c r="D362" s="205" t="s">
        <v>236</v>
      </c>
      <c r="E362" s="98" t="s">
        <v>821</v>
      </c>
      <c r="F362" s="98" t="s">
        <v>822</v>
      </c>
      <c r="G362" s="36">
        <v>75284</v>
      </c>
      <c r="H362" s="52">
        <v>2400</v>
      </c>
      <c r="I362" s="208">
        <v>0</v>
      </c>
      <c r="J362" s="209">
        <v>8290</v>
      </c>
      <c r="K362" s="202">
        <f>H362+H363+H364+H365+I362</f>
        <v>8290</v>
      </c>
    </row>
    <row r="363" spans="1:11">
      <c r="A363" s="122"/>
      <c r="B363" s="122"/>
      <c r="C363" s="122"/>
      <c r="D363" s="206"/>
      <c r="E363" s="98" t="s">
        <v>823</v>
      </c>
      <c r="F363" s="98" t="s">
        <v>822</v>
      </c>
      <c r="G363" s="36">
        <v>74594</v>
      </c>
      <c r="H363" s="52">
        <v>3691</v>
      </c>
      <c r="I363" s="206"/>
      <c r="J363" s="210"/>
      <c r="K363" s="203"/>
    </row>
    <row r="364" spans="1:11">
      <c r="A364" s="122"/>
      <c r="B364" s="122"/>
      <c r="C364" s="122"/>
      <c r="D364" s="206"/>
      <c r="E364" s="98" t="s">
        <v>824</v>
      </c>
      <c r="F364" s="98" t="s">
        <v>822</v>
      </c>
      <c r="G364" s="36">
        <v>74538</v>
      </c>
      <c r="H364" s="52">
        <v>799</v>
      </c>
      <c r="I364" s="206"/>
      <c r="J364" s="210"/>
      <c r="K364" s="203"/>
    </row>
    <row r="365" spans="1:11">
      <c r="A365" s="122"/>
      <c r="B365" s="122"/>
      <c r="C365" s="122"/>
      <c r="D365" s="207"/>
      <c r="E365" s="98" t="s">
        <v>825</v>
      </c>
      <c r="F365" s="98" t="s">
        <v>822</v>
      </c>
      <c r="G365" s="36">
        <v>74579</v>
      </c>
      <c r="H365" s="52">
        <v>1400</v>
      </c>
      <c r="I365" s="207"/>
      <c r="J365" s="211"/>
      <c r="K365" s="204"/>
    </row>
    <row r="366" spans="1:11">
      <c r="A366" s="122">
        <v>1</v>
      </c>
      <c r="B366" s="122" t="s">
        <v>44</v>
      </c>
      <c r="C366" s="122" t="s">
        <v>832</v>
      </c>
      <c r="D366" s="205" t="s">
        <v>833</v>
      </c>
      <c r="E366" s="98" t="s">
        <v>834</v>
      </c>
      <c r="F366" s="98" t="s">
        <v>835</v>
      </c>
      <c r="G366" s="36">
        <v>410455</v>
      </c>
      <c r="H366" s="52">
        <v>1584</v>
      </c>
      <c r="I366" s="208">
        <v>0</v>
      </c>
      <c r="J366" s="209">
        <v>8290</v>
      </c>
      <c r="K366" s="202">
        <f>H366+H367+H368+H369+I366</f>
        <v>7367</v>
      </c>
    </row>
    <row r="367" spans="1:11">
      <c r="A367" s="122"/>
      <c r="B367" s="122"/>
      <c r="C367" s="122"/>
      <c r="D367" s="206"/>
      <c r="E367" s="98" t="s">
        <v>836</v>
      </c>
      <c r="F367" s="98" t="s">
        <v>835</v>
      </c>
      <c r="G367" s="36">
        <v>74752</v>
      </c>
      <c r="H367" s="52">
        <v>4100</v>
      </c>
      <c r="I367" s="206"/>
      <c r="J367" s="210"/>
      <c r="K367" s="203"/>
    </row>
    <row r="368" spans="1:11">
      <c r="A368" s="122"/>
      <c r="B368" s="122"/>
      <c r="C368" s="122"/>
      <c r="D368" s="206"/>
      <c r="E368" s="98" t="s">
        <v>837</v>
      </c>
      <c r="F368" s="98" t="s">
        <v>838</v>
      </c>
      <c r="G368" s="36">
        <v>78363</v>
      </c>
      <c r="H368" s="52">
        <v>776</v>
      </c>
      <c r="I368" s="206"/>
      <c r="J368" s="210"/>
      <c r="K368" s="203"/>
    </row>
    <row r="369" spans="1:11" ht="24">
      <c r="A369" s="122"/>
      <c r="B369" s="122"/>
      <c r="C369" s="122"/>
      <c r="D369" s="207"/>
      <c r="E369" s="98" t="s">
        <v>839</v>
      </c>
      <c r="F369" s="98" t="s">
        <v>840</v>
      </c>
      <c r="G369" s="36" t="s">
        <v>841</v>
      </c>
      <c r="H369" s="52">
        <v>907</v>
      </c>
      <c r="I369" s="207"/>
      <c r="J369" s="211"/>
      <c r="K369" s="204"/>
    </row>
    <row r="370" spans="1:11">
      <c r="A370" s="122">
        <v>2</v>
      </c>
      <c r="B370" s="122" t="s">
        <v>44</v>
      </c>
      <c r="C370" s="122" t="s">
        <v>832</v>
      </c>
      <c r="D370" s="205" t="s">
        <v>842</v>
      </c>
      <c r="E370" s="98" t="s">
        <v>843</v>
      </c>
      <c r="F370" s="98" t="s">
        <v>835</v>
      </c>
      <c r="G370" s="36">
        <v>410455</v>
      </c>
      <c r="H370" s="52">
        <v>1584</v>
      </c>
      <c r="I370" s="208">
        <v>0</v>
      </c>
      <c r="J370" s="209">
        <v>8290</v>
      </c>
      <c r="K370" s="202">
        <f>H370+H371+H372+H373+I370</f>
        <v>8290</v>
      </c>
    </row>
    <row r="371" spans="1:11">
      <c r="A371" s="122"/>
      <c r="B371" s="122"/>
      <c r="C371" s="122"/>
      <c r="D371" s="206"/>
      <c r="E371" s="98" t="s">
        <v>844</v>
      </c>
      <c r="F371" s="98" t="s">
        <v>835</v>
      </c>
      <c r="G371" s="36">
        <v>74752</v>
      </c>
      <c r="H371" s="52">
        <v>4100</v>
      </c>
      <c r="I371" s="206"/>
      <c r="J371" s="210"/>
      <c r="K371" s="203"/>
    </row>
    <row r="372" spans="1:11">
      <c r="A372" s="122"/>
      <c r="B372" s="122"/>
      <c r="C372" s="122"/>
      <c r="D372" s="206"/>
      <c r="E372" s="98" t="s">
        <v>845</v>
      </c>
      <c r="F372" s="98" t="s">
        <v>846</v>
      </c>
      <c r="G372" s="36">
        <v>77895</v>
      </c>
      <c r="H372" s="52">
        <v>1699</v>
      </c>
      <c r="I372" s="206"/>
      <c r="J372" s="210"/>
      <c r="K372" s="203"/>
    </row>
    <row r="373" spans="1:11" ht="24">
      <c r="A373" s="122"/>
      <c r="B373" s="122"/>
      <c r="C373" s="122"/>
      <c r="D373" s="207"/>
      <c r="E373" s="98" t="s">
        <v>839</v>
      </c>
      <c r="F373" s="98" t="s">
        <v>840</v>
      </c>
      <c r="G373" s="36" t="s">
        <v>841</v>
      </c>
      <c r="H373" s="52">
        <v>907</v>
      </c>
      <c r="I373" s="207"/>
      <c r="J373" s="211"/>
      <c r="K373" s="204"/>
    </row>
    <row r="374" spans="1:11">
      <c r="A374" s="122">
        <v>1</v>
      </c>
      <c r="B374" s="122" t="s">
        <v>857</v>
      </c>
      <c r="C374" s="122" t="s">
        <v>858</v>
      </c>
      <c r="D374" s="161" t="s">
        <v>859</v>
      </c>
      <c r="E374" s="77" t="s">
        <v>860</v>
      </c>
      <c r="F374" s="77" t="s">
        <v>861</v>
      </c>
      <c r="G374" s="77">
        <v>262209</v>
      </c>
      <c r="H374" s="77">
        <v>500</v>
      </c>
      <c r="I374" s="201">
        <v>0</v>
      </c>
      <c r="J374" s="134">
        <v>8290</v>
      </c>
      <c r="K374" s="132">
        <f>H374+H375+H376+I374</f>
        <v>8290</v>
      </c>
    </row>
    <row r="375" spans="1:11">
      <c r="A375" s="122"/>
      <c r="B375" s="122"/>
      <c r="C375" s="122"/>
      <c r="D375" s="201"/>
      <c r="E375" s="77" t="s">
        <v>862</v>
      </c>
      <c r="F375" s="77" t="s">
        <v>863</v>
      </c>
      <c r="G375" s="77">
        <v>262212</v>
      </c>
      <c r="H375" s="77">
        <v>1900</v>
      </c>
      <c r="I375" s="201"/>
      <c r="J375" s="134"/>
      <c r="K375" s="132"/>
    </row>
    <row r="376" spans="1:11">
      <c r="A376" s="122"/>
      <c r="B376" s="122"/>
      <c r="C376" s="122"/>
      <c r="D376" s="201"/>
      <c r="E376" s="77" t="s">
        <v>864</v>
      </c>
      <c r="F376" s="77" t="s">
        <v>861</v>
      </c>
      <c r="G376" s="77">
        <v>410079</v>
      </c>
      <c r="H376" s="77">
        <v>5890</v>
      </c>
      <c r="I376" s="201"/>
      <c r="J376" s="134"/>
      <c r="K376" s="132"/>
    </row>
    <row r="377" spans="1:11">
      <c r="A377" s="122">
        <v>2</v>
      </c>
      <c r="B377" s="122" t="s">
        <v>857</v>
      </c>
      <c r="C377" s="122" t="s">
        <v>858</v>
      </c>
      <c r="D377" s="161" t="s">
        <v>865</v>
      </c>
      <c r="E377" s="77" t="s">
        <v>866</v>
      </c>
      <c r="F377" s="77" t="s">
        <v>867</v>
      </c>
      <c r="G377" s="77">
        <v>262245</v>
      </c>
      <c r="H377" s="77">
        <v>1700</v>
      </c>
      <c r="I377" s="201">
        <v>0</v>
      </c>
      <c r="J377" s="134">
        <v>8290</v>
      </c>
      <c r="K377" s="132">
        <f>H377+H378+H379+I377</f>
        <v>8290</v>
      </c>
    </row>
    <row r="378" spans="1:11">
      <c r="A378" s="122"/>
      <c r="B378" s="122"/>
      <c r="C378" s="122"/>
      <c r="D378" s="201"/>
      <c r="E378" s="77" t="s">
        <v>860</v>
      </c>
      <c r="F378" s="77" t="s">
        <v>861</v>
      </c>
      <c r="G378" s="77">
        <v>262209</v>
      </c>
      <c r="H378" s="77">
        <v>500</v>
      </c>
      <c r="I378" s="201"/>
      <c r="J378" s="134"/>
      <c r="K378" s="132"/>
    </row>
    <row r="379" spans="1:11">
      <c r="A379" s="122"/>
      <c r="B379" s="122"/>
      <c r="C379" s="122"/>
      <c r="D379" s="201"/>
      <c r="E379" s="77" t="s">
        <v>864</v>
      </c>
      <c r="F379" s="77" t="s">
        <v>861</v>
      </c>
      <c r="G379" s="77">
        <v>410079</v>
      </c>
      <c r="H379" s="77">
        <v>6090</v>
      </c>
      <c r="I379" s="201"/>
      <c r="J379" s="134"/>
      <c r="K379" s="132"/>
    </row>
    <row r="380" spans="1:11">
      <c r="A380" s="122">
        <v>3</v>
      </c>
      <c r="B380" s="122" t="s">
        <v>857</v>
      </c>
      <c r="C380" s="122" t="s">
        <v>858</v>
      </c>
      <c r="D380" s="161" t="s">
        <v>868</v>
      </c>
      <c r="E380" s="77" t="s">
        <v>860</v>
      </c>
      <c r="F380" s="77" t="s">
        <v>861</v>
      </c>
      <c r="G380" s="77">
        <v>262209</v>
      </c>
      <c r="H380" s="77">
        <v>500</v>
      </c>
      <c r="I380" s="201">
        <v>0</v>
      </c>
      <c r="J380" s="134">
        <v>8290</v>
      </c>
      <c r="K380" s="132">
        <f>H380+H381+H382+I380</f>
        <v>8290</v>
      </c>
    </row>
    <row r="381" spans="1:11">
      <c r="A381" s="122"/>
      <c r="B381" s="122"/>
      <c r="C381" s="122"/>
      <c r="D381" s="201"/>
      <c r="E381" s="77" t="s">
        <v>869</v>
      </c>
      <c r="F381" s="77" t="s">
        <v>870</v>
      </c>
      <c r="G381" s="77">
        <v>262220</v>
      </c>
      <c r="H381" s="77">
        <v>1700</v>
      </c>
      <c r="I381" s="201"/>
      <c r="J381" s="134"/>
      <c r="K381" s="132"/>
    </row>
    <row r="382" spans="1:11">
      <c r="A382" s="122"/>
      <c r="B382" s="122"/>
      <c r="C382" s="122"/>
      <c r="D382" s="201"/>
      <c r="E382" s="77" t="s">
        <v>864</v>
      </c>
      <c r="F382" s="77" t="s">
        <v>861</v>
      </c>
      <c r="G382" s="77">
        <v>410079</v>
      </c>
      <c r="H382" s="77">
        <v>6090</v>
      </c>
      <c r="I382" s="201"/>
      <c r="J382" s="134"/>
      <c r="K382" s="132"/>
    </row>
    <row r="383" spans="1:11">
      <c r="A383" s="122">
        <v>1</v>
      </c>
      <c r="B383" s="122" t="s">
        <v>29</v>
      </c>
      <c r="C383" s="122" t="s">
        <v>871</v>
      </c>
      <c r="D383" s="161" t="s">
        <v>940</v>
      </c>
      <c r="E383" s="35" t="s">
        <v>875</v>
      </c>
      <c r="F383" s="35" t="s">
        <v>874</v>
      </c>
      <c r="G383" s="35">
        <v>22449</v>
      </c>
      <c r="H383" s="52">
        <v>1600</v>
      </c>
      <c r="I383" s="201">
        <v>0</v>
      </c>
      <c r="J383" s="209">
        <v>8290</v>
      </c>
      <c r="K383" s="202">
        <f>H383+H384+H385+H386+I383</f>
        <v>8290</v>
      </c>
    </row>
    <row r="384" spans="1:11">
      <c r="A384" s="122"/>
      <c r="B384" s="122"/>
      <c r="C384" s="122"/>
      <c r="D384" s="201"/>
      <c r="E384" s="35" t="s">
        <v>873</v>
      </c>
      <c r="F384" s="35" t="s">
        <v>876</v>
      </c>
      <c r="G384" s="35" t="s">
        <v>877</v>
      </c>
      <c r="H384" s="52">
        <v>1010</v>
      </c>
      <c r="I384" s="201"/>
      <c r="J384" s="210"/>
      <c r="K384" s="203"/>
    </row>
    <row r="385" spans="1:11">
      <c r="A385" s="122"/>
      <c r="B385" s="122"/>
      <c r="C385" s="122"/>
      <c r="D385" s="201"/>
      <c r="E385" s="35" t="s">
        <v>941</v>
      </c>
      <c r="F385" s="35" t="s">
        <v>942</v>
      </c>
      <c r="G385" s="35">
        <v>83128</v>
      </c>
      <c r="H385" s="52">
        <v>5680</v>
      </c>
      <c r="I385" s="201"/>
      <c r="J385" s="210"/>
      <c r="K385" s="203"/>
    </row>
    <row r="386" spans="1:11">
      <c r="A386" s="122"/>
      <c r="B386" s="122"/>
      <c r="C386" s="122"/>
      <c r="D386" s="201"/>
      <c r="E386" s="35"/>
      <c r="F386" s="36"/>
      <c r="G386" s="35"/>
      <c r="H386" s="35"/>
      <c r="I386" s="201"/>
      <c r="J386" s="211"/>
      <c r="K386" s="204"/>
    </row>
    <row r="387" spans="1:11">
      <c r="A387" s="122">
        <v>2</v>
      </c>
      <c r="B387" s="122" t="s">
        <v>29</v>
      </c>
      <c r="C387" s="122" t="s">
        <v>871</v>
      </c>
      <c r="D387" s="161" t="s">
        <v>943</v>
      </c>
      <c r="E387" s="36" t="s">
        <v>881</v>
      </c>
      <c r="F387" s="36" t="s">
        <v>882</v>
      </c>
      <c r="G387" s="36">
        <v>83977</v>
      </c>
      <c r="H387" s="52">
        <v>1600</v>
      </c>
      <c r="I387" s="201">
        <v>0</v>
      </c>
      <c r="J387" s="209">
        <v>8290</v>
      </c>
      <c r="K387" s="202">
        <f>H387+H388+H389+H390+I387</f>
        <v>8290</v>
      </c>
    </row>
    <row r="388" spans="1:11" ht="24">
      <c r="A388" s="122"/>
      <c r="B388" s="122"/>
      <c r="C388" s="122"/>
      <c r="D388" s="201"/>
      <c r="E388" s="36" t="s">
        <v>873</v>
      </c>
      <c r="F388" s="36" t="s">
        <v>876</v>
      </c>
      <c r="G388" s="36" t="s">
        <v>877</v>
      </c>
      <c r="H388" s="52">
        <v>1010</v>
      </c>
      <c r="I388" s="201"/>
      <c r="J388" s="210"/>
      <c r="K388" s="203"/>
    </row>
    <row r="389" spans="1:11">
      <c r="A389" s="122"/>
      <c r="B389" s="122"/>
      <c r="C389" s="122"/>
      <c r="D389" s="201"/>
      <c r="E389" s="36" t="s">
        <v>941</v>
      </c>
      <c r="F389" s="36" t="s">
        <v>942</v>
      </c>
      <c r="G389" s="36">
        <v>83128</v>
      </c>
      <c r="H389" s="52">
        <v>5680</v>
      </c>
      <c r="I389" s="201"/>
      <c r="J389" s="210"/>
      <c r="K389" s="203"/>
    </row>
    <row r="390" spans="1:11">
      <c r="A390" s="122"/>
      <c r="B390" s="122"/>
      <c r="C390" s="122"/>
      <c r="D390" s="201"/>
      <c r="E390" s="35"/>
      <c r="F390" s="36"/>
      <c r="G390" s="35"/>
      <c r="H390" s="35"/>
      <c r="I390" s="201"/>
      <c r="J390" s="211"/>
      <c r="K390" s="204"/>
    </row>
    <row r="391" spans="1:11">
      <c r="A391" s="122">
        <v>3</v>
      </c>
      <c r="B391" s="122" t="s">
        <v>29</v>
      </c>
      <c r="C391" s="122" t="s">
        <v>871</v>
      </c>
      <c r="D391" s="161" t="s">
        <v>868</v>
      </c>
      <c r="E391" s="35" t="s">
        <v>881</v>
      </c>
      <c r="F391" s="35" t="s">
        <v>884</v>
      </c>
      <c r="G391" s="35">
        <v>84004</v>
      </c>
      <c r="H391" s="35">
        <v>1600</v>
      </c>
      <c r="I391" s="201">
        <v>0</v>
      </c>
      <c r="J391" s="209">
        <v>8290</v>
      </c>
      <c r="K391" s="202">
        <f>H391+H392+H393+H394+I391</f>
        <v>8290</v>
      </c>
    </row>
    <row r="392" spans="1:11">
      <c r="A392" s="122"/>
      <c r="B392" s="122"/>
      <c r="C392" s="122"/>
      <c r="D392" s="201"/>
      <c r="E392" s="35" t="s">
        <v>873</v>
      </c>
      <c r="F392" s="35" t="s">
        <v>876</v>
      </c>
      <c r="G392" s="35" t="s">
        <v>877</v>
      </c>
      <c r="H392" s="35">
        <v>1010</v>
      </c>
      <c r="I392" s="201"/>
      <c r="J392" s="210"/>
      <c r="K392" s="203"/>
    </row>
    <row r="393" spans="1:11">
      <c r="A393" s="122"/>
      <c r="B393" s="122"/>
      <c r="C393" s="122"/>
      <c r="D393" s="201"/>
      <c r="E393" s="35" t="s">
        <v>941</v>
      </c>
      <c r="F393" s="35" t="s">
        <v>942</v>
      </c>
      <c r="G393" s="35">
        <v>83128</v>
      </c>
      <c r="H393" s="35">
        <v>5680</v>
      </c>
      <c r="I393" s="201"/>
      <c r="J393" s="210"/>
      <c r="K393" s="203"/>
    </row>
    <row r="394" spans="1:11">
      <c r="A394" s="122"/>
      <c r="B394" s="122"/>
      <c r="C394" s="122"/>
      <c r="D394" s="201"/>
      <c r="E394" s="35"/>
      <c r="F394" s="36"/>
      <c r="G394" s="35"/>
      <c r="H394" s="35"/>
      <c r="I394" s="201"/>
      <c r="J394" s="211"/>
      <c r="K394" s="204"/>
    </row>
    <row r="395" spans="1:11">
      <c r="A395" s="122">
        <v>4</v>
      </c>
      <c r="B395" s="122" t="s">
        <v>29</v>
      </c>
      <c r="C395" s="122" t="s">
        <v>871</v>
      </c>
      <c r="D395" s="161" t="s">
        <v>859</v>
      </c>
      <c r="E395" s="36" t="s">
        <v>875</v>
      </c>
      <c r="F395" s="36" t="s">
        <v>886</v>
      </c>
      <c r="G395" s="36">
        <v>84026</v>
      </c>
      <c r="H395" s="52">
        <v>1600</v>
      </c>
      <c r="I395" s="201">
        <v>0</v>
      </c>
      <c r="J395" s="209">
        <v>8290</v>
      </c>
      <c r="K395" s="202">
        <f>H395+H396+H397+H398+I395</f>
        <v>8290</v>
      </c>
    </row>
    <row r="396" spans="1:11" ht="24">
      <c r="A396" s="122"/>
      <c r="B396" s="122"/>
      <c r="C396" s="122"/>
      <c r="D396" s="201"/>
      <c r="E396" s="36" t="s">
        <v>873</v>
      </c>
      <c r="F396" s="36" t="s">
        <v>876</v>
      </c>
      <c r="G396" s="36" t="s">
        <v>877</v>
      </c>
      <c r="H396" s="52">
        <v>1010</v>
      </c>
      <c r="I396" s="201"/>
      <c r="J396" s="210"/>
      <c r="K396" s="203"/>
    </row>
    <row r="397" spans="1:11">
      <c r="A397" s="122"/>
      <c r="B397" s="122"/>
      <c r="C397" s="122"/>
      <c r="D397" s="201"/>
      <c r="E397" s="36" t="s">
        <v>941</v>
      </c>
      <c r="F397" s="36" t="s">
        <v>942</v>
      </c>
      <c r="G397" s="36">
        <v>83128</v>
      </c>
      <c r="H397" s="52">
        <v>5680</v>
      </c>
      <c r="I397" s="201"/>
      <c r="J397" s="210"/>
      <c r="K397" s="203"/>
    </row>
    <row r="398" spans="1:11">
      <c r="A398" s="122"/>
      <c r="B398" s="122"/>
      <c r="C398" s="122"/>
      <c r="D398" s="201"/>
      <c r="E398" s="35"/>
      <c r="F398" s="36"/>
      <c r="G398" s="35"/>
      <c r="H398" s="35"/>
      <c r="I398" s="201"/>
      <c r="J398" s="211"/>
      <c r="K398" s="204"/>
    </row>
    <row r="399" spans="1:11">
      <c r="A399" s="122">
        <v>5</v>
      </c>
      <c r="B399" s="122" t="s">
        <v>29</v>
      </c>
      <c r="C399" s="122" t="s">
        <v>871</v>
      </c>
      <c r="D399" s="161" t="s">
        <v>944</v>
      </c>
      <c r="E399" s="35" t="s">
        <v>888</v>
      </c>
      <c r="F399" s="35" t="s">
        <v>889</v>
      </c>
      <c r="G399" s="35">
        <v>172364</v>
      </c>
      <c r="H399" s="35">
        <v>1600</v>
      </c>
      <c r="I399" s="201">
        <v>0</v>
      </c>
      <c r="J399" s="209">
        <v>8290</v>
      </c>
      <c r="K399" s="202">
        <f>H399+H400+H401+H402+I399</f>
        <v>8290</v>
      </c>
    </row>
    <row r="400" spans="1:11">
      <c r="A400" s="122"/>
      <c r="B400" s="122"/>
      <c r="C400" s="122"/>
      <c r="D400" s="201"/>
      <c r="E400" s="35" t="s">
        <v>873</v>
      </c>
      <c r="F400" s="35" t="s">
        <v>876</v>
      </c>
      <c r="G400" s="35" t="s">
        <v>877</v>
      </c>
      <c r="H400" s="35">
        <v>1010</v>
      </c>
      <c r="I400" s="201"/>
      <c r="J400" s="210"/>
      <c r="K400" s="203"/>
    </row>
    <row r="401" spans="1:11">
      <c r="A401" s="122"/>
      <c r="B401" s="122"/>
      <c r="C401" s="122"/>
      <c r="D401" s="201"/>
      <c r="E401" s="35" t="s">
        <v>941</v>
      </c>
      <c r="F401" s="35" t="s">
        <v>942</v>
      </c>
      <c r="G401" s="35">
        <v>83128</v>
      </c>
      <c r="H401" s="35">
        <v>5680</v>
      </c>
      <c r="I401" s="201"/>
      <c r="J401" s="210"/>
      <c r="K401" s="203"/>
    </row>
    <row r="402" spans="1:11">
      <c r="A402" s="122"/>
      <c r="B402" s="122"/>
      <c r="C402" s="122"/>
      <c r="D402" s="201"/>
      <c r="E402" s="35"/>
      <c r="F402" s="36"/>
      <c r="G402" s="35"/>
      <c r="H402" s="35"/>
      <c r="I402" s="201"/>
      <c r="J402" s="211"/>
      <c r="K402" s="204"/>
    </row>
    <row r="403" spans="1:11">
      <c r="A403" s="122">
        <v>6</v>
      </c>
      <c r="B403" s="122" t="s">
        <v>29</v>
      </c>
      <c r="C403" s="122" t="s">
        <v>871</v>
      </c>
      <c r="D403" s="161" t="s">
        <v>945</v>
      </c>
      <c r="E403" s="36" t="s">
        <v>891</v>
      </c>
      <c r="F403" s="36" t="s">
        <v>892</v>
      </c>
      <c r="G403" s="36">
        <v>84269</v>
      </c>
      <c r="H403" s="52">
        <v>1600</v>
      </c>
      <c r="I403" s="201">
        <v>0</v>
      </c>
      <c r="J403" s="209">
        <v>8290</v>
      </c>
      <c r="K403" s="202">
        <f>H403+H404+H405+H406+I403</f>
        <v>8290</v>
      </c>
    </row>
    <row r="404" spans="1:11" ht="24">
      <c r="A404" s="122"/>
      <c r="B404" s="122"/>
      <c r="C404" s="122"/>
      <c r="D404" s="201"/>
      <c r="E404" s="36" t="s">
        <v>873</v>
      </c>
      <c r="F404" s="36" t="s">
        <v>876</v>
      </c>
      <c r="G404" s="36" t="s">
        <v>877</v>
      </c>
      <c r="H404" s="52">
        <v>1010</v>
      </c>
      <c r="I404" s="201"/>
      <c r="J404" s="210"/>
      <c r="K404" s="203"/>
    </row>
    <row r="405" spans="1:11">
      <c r="A405" s="122"/>
      <c r="B405" s="122"/>
      <c r="C405" s="122"/>
      <c r="D405" s="201"/>
      <c r="E405" s="36" t="s">
        <v>941</v>
      </c>
      <c r="F405" s="36" t="s">
        <v>942</v>
      </c>
      <c r="G405" s="36">
        <v>83128</v>
      </c>
      <c r="H405" s="52">
        <v>5680</v>
      </c>
      <c r="I405" s="201"/>
      <c r="J405" s="210"/>
      <c r="K405" s="203"/>
    </row>
    <row r="406" spans="1:11">
      <c r="A406" s="122"/>
      <c r="B406" s="122"/>
      <c r="C406" s="122"/>
      <c r="D406" s="201"/>
      <c r="E406" s="35"/>
      <c r="F406" s="36"/>
      <c r="G406" s="35"/>
      <c r="H406" s="35"/>
      <c r="I406" s="201"/>
      <c r="J406" s="211"/>
      <c r="K406" s="204"/>
    </row>
    <row r="407" spans="1:11">
      <c r="A407" s="122">
        <v>7</v>
      </c>
      <c r="B407" s="122" t="s">
        <v>29</v>
      </c>
      <c r="C407" s="122" t="s">
        <v>871</v>
      </c>
      <c r="D407" s="161" t="s">
        <v>946</v>
      </c>
      <c r="E407" s="35" t="s">
        <v>875</v>
      </c>
      <c r="F407" s="35" t="s">
        <v>874</v>
      </c>
      <c r="G407" s="35">
        <v>22449</v>
      </c>
      <c r="H407" s="35">
        <v>1600</v>
      </c>
      <c r="I407" s="201">
        <v>0</v>
      </c>
      <c r="J407" s="209">
        <v>8290</v>
      </c>
      <c r="K407" s="202">
        <f>H407+H408+H409+H410+I407</f>
        <v>8290</v>
      </c>
    </row>
    <row r="408" spans="1:11">
      <c r="A408" s="122"/>
      <c r="B408" s="122"/>
      <c r="C408" s="122"/>
      <c r="D408" s="201"/>
      <c r="E408" s="35" t="s">
        <v>873</v>
      </c>
      <c r="F408" s="35" t="s">
        <v>876</v>
      </c>
      <c r="G408" s="35" t="s">
        <v>877</v>
      </c>
      <c r="H408" s="35">
        <v>1010</v>
      </c>
      <c r="I408" s="201"/>
      <c r="J408" s="210"/>
      <c r="K408" s="203"/>
    </row>
    <row r="409" spans="1:11">
      <c r="A409" s="122"/>
      <c r="B409" s="122"/>
      <c r="C409" s="122"/>
      <c r="D409" s="201"/>
      <c r="E409" s="35" t="s">
        <v>947</v>
      </c>
      <c r="F409" s="35" t="s">
        <v>942</v>
      </c>
      <c r="G409" s="35" t="s">
        <v>948</v>
      </c>
      <c r="H409" s="35">
        <v>5680</v>
      </c>
      <c r="I409" s="201"/>
      <c r="J409" s="210"/>
      <c r="K409" s="203"/>
    </row>
    <row r="410" spans="1:11">
      <c r="A410" s="122"/>
      <c r="B410" s="122"/>
      <c r="C410" s="122"/>
      <c r="D410" s="201"/>
      <c r="E410" s="35"/>
      <c r="F410" s="36"/>
      <c r="G410" s="35"/>
      <c r="H410" s="35"/>
      <c r="I410" s="201"/>
      <c r="J410" s="211"/>
      <c r="K410" s="204"/>
    </row>
    <row r="411" spans="1:11">
      <c r="A411" s="122">
        <v>8</v>
      </c>
      <c r="B411" s="122" t="s">
        <v>29</v>
      </c>
      <c r="C411" s="122" t="s">
        <v>871</v>
      </c>
      <c r="D411" s="161" t="s">
        <v>949</v>
      </c>
      <c r="E411" s="35" t="s">
        <v>881</v>
      </c>
      <c r="F411" s="35" t="s">
        <v>882</v>
      </c>
      <c r="G411" s="35">
        <v>83977</v>
      </c>
      <c r="H411" s="35">
        <v>1600</v>
      </c>
      <c r="I411" s="201">
        <v>0</v>
      </c>
      <c r="J411" s="209">
        <v>8290</v>
      </c>
      <c r="K411" s="202">
        <f>H411+H412+H413+H414+I411</f>
        <v>8290</v>
      </c>
    </row>
    <row r="412" spans="1:11">
      <c r="A412" s="122"/>
      <c r="B412" s="122"/>
      <c r="C412" s="122"/>
      <c r="D412" s="201"/>
      <c r="E412" s="35" t="s">
        <v>873</v>
      </c>
      <c r="F412" s="35" t="s">
        <v>876</v>
      </c>
      <c r="G412" s="35" t="s">
        <v>877</v>
      </c>
      <c r="H412" s="35">
        <v>1010</v>
      </c>
      <c r="I412" s="201"/>
      <c r="J412" s="210"/>
      <c r="K412" s="203"/>
    </row>
    <row r="413" spans="1:11">
      <c r="A413" s="122"/>
      <c r="B413" s="122"/>
      <c r="C413" s="122"/>
      <c r="D413" s="201"/>
      <c r="E413" s="35" t="s">
        <v>947</v>
      </c>
      <c r="F413" s="35" t="s">
        <v>942</v>
      </c>
      <c r="G413" s="35" t="s">
        <v>948</v>
      </c>
      <c r="H413" s="35">
        <v>5680</v>
      </c>
      <c r="I413" s="201"/>
      <c r="J413" s="210"/>
      <c r="K413" s="203"/>
    </row>
    <row r="414" spans="1:11">
      <c r="A414" s="122"/>
      <c r="B414" s="122"/>
      <c r="C414" s="122"/>
      <c r="D414" s="201"/>
      <c r="E414" s="35"/>
      <c r="F414" s="36"/>
      <c r="G414" s="35"/>
      <c r="H414" s="35"/>
      <c r="I414" s="201"/>
      <c r="J414" s="211"/>
      <c r="K414" s="204"/>
    </row>
    <row r="415" spans="1:11">
      <c r="A415" s="122">
        <v>9</v>
      </c>
      <c r="B415" s="122" t="s">
        <v>29</v>
      </c>
      <c r="C415" s="122" t="s">
        <v>871</v>
      </c>
      <c r="D415" s="161" t="s">
        <v>950</v>
      </c>
      <c r="E415" s="35" t="s">
        <v>881</v>
      </c>
      <c r="F415" s="35" t="s">
        <v>884</v>
      </c>
      <c r="G415" s="35">
        <v>84004</v>
      </c>
      <c r="H415" s="35">
        <v>1600</v>
      </c>
      <c r="I415" s="201">
        <v>0</v>
      </c>
      <c r="J415" s="209">
        <v>8290</v>
      </c>
      <c r="K415" s="202">
        <f>H415+H416+H417+H418+I415</f>
        <v>8290</v>
      </c>
    </row>
    <row r="416" spans="1:11">
      <c r="A416" s="122"/>
      <c r="B416" s="122"/>
      <c r="C416" s="122"/>
      <c r="D416" s="201"/>
      <c r="E416" s="35" t="s">
        <v>873</v>
      </c>
      <c r="F416" s="35" t="s">
        <v>876</v>
      </c>
      <c r="G416" s="35" t="s">
        <v>877</v>
      </c>
      <c r="H416" s="35">
        <v>1010</v>
      </c>
      <c r="I416" s="201"/>
      <c r="J416" s="210"/>
      <c r="K416" s="203"/>
    </row>
    <row r="417" spans="1:11">
      <c r="A417" s="122"/>
      <c r="B417" s="122"/>
      <c r="C417" s="122"/>
      <c r="D417" s="201"/>
      <c r="E417" s="35" t="s">
        <v>947</v>
      </c>
      <c r="F417" s="35" t="s">
        <v>942</v>
      </c>
      <c r="G417" s="35" t="s">
        <v>948</v>
      </c>
      <c r="H417" s="35">
        <v>5680</v>
      </c>
      <c r="I417" s="201"/>
      <c r="J417" s="210"/>
      <c r="K417" s="203"/>
    </row>
    <row r="418" spans="1:11">
      <c r="A418" s="122"/>
      <c r="B418" s="122"/>
      <c r="C418" s="122"/>
      <c r="D418" s="201"/>
      <c r="E418" s="35"/>
      <c r="F418" s="36"/>
      <c r="G418" s="35"/>
      <c r="H418" s="35"/>
      <c r="I418" s="201"/>
      <c r="J418" s="211"/>
      <c r="K418" s="204"/>
    </row>
    <row r="419" spans="1:11">
      <c r="A419" s="122">
        <v>10</v>
      </c>
      <c r="B419" s="122" t="s">
        <v>29</v>
      </c>
      <c r="C419" s="122" t="s">
        <v>871</v>
      </c>
      <c r="D419" s="161" t="s">
        <v>951</v>
      </c>
      <c r="E419" s="35" t="s">
        <v>875</v>
      </c>
      <c r="F419" s="35" t="s">
        <v>886</v>
      </c>
      <c r="G419" s="35">
        <v>84026</v>
      </c>
      <c r="H419" s="35">
        <v>1600</v>
      </c>
      <c r="I419" s="201">
        <v>0</v>
      </c>
      <c r="J419" s="209">
        <v>8290</v>
      </c>
      <c r="K419" s="202">
        <f>H419+H420+H421+H422+I419</f>
        <v>8290</v>
      </c>
    </row>
    <row r="420" spans="1:11">
      <c r="A420" s="122"/>
      <c r="B420" s="122"/>
      <c r="C420" s="122"/>
      <c r="D420" s="201"/>
      <c r="E420" s="35" t="s">
        <v>873</v>
      </c>
      <c r="F420" s="35" t="s">
        <v>876</v>
      </c>
      <c r="G420" s="35" t="s">
        <v>877</v>
      </c>
      <c r="H420" s="35">
        <v>1010</v>
      </c>
      <c r="I420" s="201"/>
      <c r="J420" s="210"/>
      <c r="K420" s="203"/>
    </row>
    <row r="421" spans="1:11">
      <c r="A421" s="122"/>
      <c r="B421" s="122"/>
      <c r="C421" s="122"/>
      <c r="D421" s="201"/>
      <c r="E421" s="35" t="s">
        <v>947</v>
      </c>
      <c r="F421" s="35" t="s">
        <v>942</v>
      </c>
      <c r="G421" s="35" t="s">
        <v>948</v>
      </c>
      <c r="H421" s="35">
        <v>5680</v>
      </c>
      <c r="I421" s="201"/>
      <c r="J421" s="210"/>
      <c r="K421" s="203"/>
    </row>
    <row r="422" spans="1:11">
      <c r="A422" s="122"/>
      <c r="B422" s="122"/>
      <c r="C422" s="122"/>
      <c r="D422" s="201"/>
      <c r="E422" s="35"/>
      <c r="F422" s="36"/>
      <c r="G422" s="35"/>
      <c r="H422" s="35"/>
      <c r="I422" s="201"/>
      <c r="J422" s="211"/>
      <c r="K422" s="204"/>
    </row>
    <row r="423" spans="1:11">
      <c r="A423" s="122">
        <v>11</v>
      </c>
      <c r="B423" s="122" t="s">
        <v>29</v>
      </c>
      <c r="C423" s="122" t="s">
        <v>871</v>
      </c>
      <c r="D423" s="161" t="s">
        <v>952</v>
      </c>
      <c r="E423" s="35" t="s">
        <v>888</v>
      </c>
      <c r="F423" s="35" t="s">
        <v>889</v>
      </c>
      <c r="G423" s="35">
        <v>172364</v>
      </c>
      <c r="H423" s="35">
        <v>1600</v>
      </c>
      <c r="I423" s="201">
        <v>0</v>
      </c>
      <c r="J423" s="209">
        <v>8290</v>
      </c>
      <c r="K423" s="202">
        <f>H423+H424+H425+H426+I423</f>
        <v>8290</v>
      </c>
    </row>
    <row r="424" spans="1:11">
      <c r="A424" s="122"/>
      <c r="B424" s="122"/>
      <c r="C424" s="122"/>
      <c r="D424" s="201"/>
      <c r="E424" s="35" t="s">
        <v>873</v>
      </c>
      <c r="F424" s="35" t="s">
        <v>876</v>
      </c>
      <c r="G424" s="35" t="s">
        <v>877</v>
      </c>
      <c r="H424" s="35">
        <v>1010</v>
      </c>
      <c r="I424" s="201"/>
      <c r="J424" s="210"/>
      <c r="K424" s="203"/>
    </row>
    <row r="425" spans="1:11">
      <c r="A425" s="122"/>
      <c r="B425" s="122"/>
      <c r="C425" s="122"/>
      <c r="D425" s="201"/>
      <c r="E425" s="35" t="s">
        <v>947</v>
      </c>
      <c r="F425" s="35" t="s">
        <v>942</v>
      </c>
      <c r="G425" s="35" t="s">
        <v>948</v>
      </c>
      <c r="H425" s="35">
        <v>5680</v>
      </c>
      <c r="I425" s="201"/>
      <c r="J425" s="210"/>
      <c r="K425" s="203"/>
    </row>
    <row r="426" spans="1:11">
      <c r="A426" s="122"/>
      <c r="B426" s="122"/>
      <c r="C426" s="122"/>
      <c r="D426" s="201"/>
      <c r="E426" s="35"/>
      <c r="F426" s="36"/>
      <c r="G426" s="35"/>
      <c r="H426" s="35"/>
      <c r="I426" s="201"/>
      <c r="J426" s="211"/>
      <c r="K426" s="204"/>
    </row>
    <row r="427" spans="1:11">
      <c r="A427" s="122">
        <v>12</v>
      </c>
      <c r="B427" s="122" t="s">
        <v>29</v>
      </c>
      <c r="C427" s="122" t="s">
        <v>871</v>
      </c>
      <c r="D427" s="161" t="s">
        <v>953</v>
      </c>
      <c r="E427" s="35" t="s">
        <v>891</v>
      </c>
      <c r="F427" s="35" t="s">
        <v>892</v>
      </c>
      <c r="G427" s="35">
        <v>84269</v>
      </c>
      <c r="H427" s="35">
        <v>1600</v>
      </c>
      <c r="I427" s="201">
        <v>0</v>
      </c>
      <c r="J427" s="209">
        <v>8290</v>
      </c>
      <c r="K427" s="202">
        <f>H427+H428+H429+H430+I427</f>
        <v>8290</v>
      </c>
    </row>
    <row r="428" spans="1:11">
      <c r="A428" s="122"/>
      <c r="B428" s="122"/>
      <c r="C428" s="122"/>
      <c r="D428" s="201"/>
      <c r="E428" s="35" t="s">
        <v>873</v>
      </c>
      <c r="F428" s="35" t="s">
        <v>876</v>
      </c>
      <c r="G428" s="35" t="s">
        <v>877</v>
      </c>
      <c r="H428" s="35">
        <v>1010</v>
      </c>
      <c r="I428" s="201"/>
      <c r="J428" s="210"/>
      <c r="K428" s="203"/>
    </row>
    <row r="429" spans="1:11">
      <c r="A429" s="122"/>
      <c r="B429" s="122"/>
      <c r="C429" s="122"/>
      <c r="D429" s="201"/>
      <c r="E429" s="35" t="s">
        <v>947</v>
      </c>
      <c r="F429" s="35" t="s">
        <v>942</v>
      </c>
      <c r="G429" s="35" t="s">
        <v>948</v>
      </c>
      <c r="H429" s="35">
        <v>5680</v>
      </c>
      <c r="I429" s="201"/>
      <c r="J429" s="210"/>
      <c r="K429" s="203"/>
    </row>
    <row r="430" spans="1:11">
      <c r="A430" s="122"/>
      <c r="B430" s="122"/>
      <c r="C430" s="122"/>
      <c r="D430" s="201"/>
      <c r="E430" s="35"/>
      <c r="F430" s="36"/>
      <c r="G430" s="35"/>
      <c r="H430" s="35"/>
      <c r="I430" s="201"/>
      <c r="J430" s="211"/>
      <c r="K430" s="204"/>
    </row>
    <row r="431" spans="1:11" ht="14.25">
      <c r="A431" s="122">
        <v>1</v>
      </c>
      <c r="B431" s="198" t="s">
        <v>986</v>
      </c>
      <c r="C431" s="212" t="s">
        <v>959</v>
      </c>
      <c r="D431" s="212" t="s">
        <v>306</v>
      </c>
      <c r="E431" s="40" t="s">
        <v>987</v>
      </c>
      <c r="F431" s="40" t="s">
        <v>988</v>
      </c>
      <c r="G431" s="35" t="s">
        <v>989</v>
      </c>
      <c r="H431" s="40">
        <v>1600</v>
      </c>
      <c r="I431" s="201">
        <v>450</v>
      </c>
      <c r="J431" s="134">
        <v>8290</v>
      </c>
      <c r="K431" s="132">
        <f>H431+H432+H433+I431</f>
        <v>8103</v>
      </c>
    </row>
    <row r="432" spans="1:11" ht="14.25">
      <c r="A432" s="122"/>
      <c r="B432" s="198"/>
      <c r="C432" s="212"/>
      <c r="D432" s="212"/>
      <c r="E432" s="40" t="s">
        <v>990</v>
      </c>
      <c r="F432" s="40" t="s">
        <v>991</v>
      </c>
      <c r="G432" s="35" t="s">
        <v>992</v>
      </c>
      <c r="H432" s="40">
        <v>5699</v>
      </c>
      <c r="I432" s="201"/>
      <c r="J432" s="134"/>
      <c r="K432" s="132"/>
    </row>
    <row r="433" spans="1:11" ht="14.25">
      <c r="A433" s="122"/>
      <c r="B433" s="198"/>
      <c r="C433" s="212"/>
      <c r="D433" s="212"/>
      <c r="E433" s="40" t="s">
        <v>993</v>
      </c>
      <c r="F433" s="40" t="s">
        <v>994</v>
      </c>
      <c r="G433" s="35" t="s">
        <v>995</v>
      </c>
      <c r="H433" s="40">
        <v>354</v>
      </c>
      <c r="I433" s="201"/>
      <c r="J433" s="134"/>
      <c r="K433" s="132"/>
    </row>
    <row r="434" spans="1:11" ht="14.25">
      <c r="A434" s="122">
        <v>2</v>
      </c>
      <c r="B434" s="198" t="s">
        <v>986</v>
      </c>
      <c r="C434" s="212" t="s">
        <v>959</v>
      </c>
      <c r="D434" s="213" t="s">
        <v>1272</v>
      </c>
      <c r="E434" s="40" t="s">
        <v>996</v>
      </c>
      <c r="F434" s="40" t="s">
        <v>991</v>
      </c>
      <c r="G434" s="35" t="s">
        <v>997</v>
      </c>
      <c r="H434" s="40">
        <v>1600</v>
      </c>
      <c r="I434" s="201">
        <v>450</v>
      </c>
      <c r="J434" s="134">
        <v>8290</v>
      </c>
      <c r="K434" s="132">
        <f>H434+H435+H436+I434</f>
        <v>8103</v>
      </c>
    </row>
    <row r="435" spans="1:11" ht="14.25">
      <c r="A435" s="122"/>
      <c r="B435" s="198"/>
      <c r="C435" s="212"/>
      <c r="D435" s="212"/>
      <c r="E435" s="40" t="s">
        <v>990</v>
      </c>
      <c r="F435" s="40" t="s">
        <v>998</v>
      </c>
      <c r="G435" s="35" t="s">
        <v>992</v>
      </c>
      <c r="H435" s="40">
        <v>5699</v>
      </c>
      <c r="I435" s="201"/>
      <c r="J435" s="134"/>
      <c r="K435" s="132"/>
    </row>
    <row r="436" spans="1:11" ht="14.25">
      <c r="A436" s="122"/>
      <c r="B436" s="198"/>
      <c r="C436" s="212"/>
      <c r="D436" s="212"/>
      <c r="E436" s="40" t="s">
        <v>993</v>
      </c>
      <c r="F436" s="40" t="s">
        <v>994</v>
      </c>
      <c r="G436" s="35" t="s">
        <v>995</v>
      </c>
      <c r="H436" s="40">
        <v>354</v>
      </c>
      <c r="I436" s="201"/>
      <c r="J436" s="134"/>
      <c r="K436" s="132"/>
    </row>
    <row r="437" spans="1:11" ht="14.25">
      <c r="A437" s="122">
        <v>3</v>
      </c>
      <c r="B437" s="198" t="s">
        <v>986</v>
      </c>
      <c r="C437" s="212" t="s">
        <v>959</v>
      </c>
      <c r="D437" s="213" t="s">
        <v>1273</v>
      </c>
      <c r="E437" s="40" t="s">
        <v>999</v>
      </c>
      <c r="F437" s="40" t="s">
        <v>991</v>
      </c>
      <c r="G437" s="35" t="s">
        <v>1000</v>
      </c>
      <c r="H437" s="40">
        <v>1600</v>
      </c>
      <c r="I437" s="201">
        <v>450</v>
      </c>
      <c r="J437" s="134">
        <v>8290</v>
      </c>
      <c r="K437" s="132">
        <f>H437+H438+H439+I437</f>
        <v>8103</v>
      </c>
    </row>
    <row r="438" spans="1:11" ht="14.25">
      <c r="A438" s="122"/>
      <c r="B438" s="198"/>
      <c r="C438" s="212"/>
      <c r="D438" s="212"/>
      <c r="E438" s="40" t="s">
        <v>990</v>
      </c>
      <c r="F438" s="40" t="s">
        <v>1001</v>
      </c>
      <c r="G438" s="35" t="s">
        <v>992</v>
      </c>
      <c r="H438" s="40">
        <v>5699</v>
      </c>
      <c r="I438" s="201"/>
      <c r="J438" s="134"/>
      <c r="K438" s="132"/>
    </row>
    <row r="439" spans="1:11" ht="14.25">
      <c r="A439" s="122"/>
      <c r="B439" s="198"/>
      <c r="C439" s="212"/>
      <c r="D439" s="212"/>
      <c r="E439" s="40" t="s">
        <v>1002</v>
      </c>
      <c r="F439" s="40" t="s">
        <v>1003</v>
      </c>
      <c r="G439" s="35" t="s">
        <v>1004</v>
      </c>
      <c r="H439" s="40">
        <v>354</v>
      </c>
      <c r="I439" s="201"/>
      <c r="J439" s="134"/>
      <c r="K439" s="132"/>
    </row>
    <row r="440" spans="1:11">
      <c r="A440" s="122">
        <v>1</v>
      </c>
      <c r="B440" s="122" t="s">
        <v>1029</v>
      </c>
      <c r="C440" s="122" t="s">
        <v>1006</v>
      </c>
      <c r="D440" s="131" t="s">
        <v>1030</v>
      </c>
      <c r="E440" s="103" t="s">
        <v>1031</v>
      </c>
      <c r="F440" s="103" t="s">
        <v>1032</v>
      </c>
      <c r="G440" s="103" t="s">
        <v>1033</v>
      </c>
      <c r="H440" s="103">
        <v>3044</v>
      </c>
      <c r="I440" s="208"/>
      <c r="J440" s="210">
        <v>8290</v>
      </c>
      <c r="K440" s="203">
        <v>8290</v>
      </c>
    </row>
    <row r="441" spans="1:11">
      <c r="A441" s="122"/>
      <c r="B441" s="122"/>
      <c r="C441" s="122"/>
      <c r="D441" s="131"/>
      <c r="E441" s="103" t="s">
        <v>1034</v>
      </c>
      <c r="F441" s="103" t="s">
        <v>1020</v>
      </c>
      <c r="G441" s="103">
        <v>39246</v>
      </c>
      <c r="H441" s="103">
        <v>3946</v>
      </c>
      <c r="I441" s="206"/>
      <c r="J441" s="210"/>
      <c r="K441" s="203"/>
    </row>
    <row r="442" spans="1:11">
      <c r="A442" s="122"/>
      <c r="B442" s="122"/>
      <c r="C442" s="122"/>
      <c r="D442" s="131"/>
      <c r="E442" s="103" t="s">
        <v>1010</v>
      </c>
      <c r="F442" s="103" t="s">
        <v>1011</v>
      </c>
      <c r="G442" s="103">
        <v>31636</v>
      </c>
      <c r="H442" s="103">
        <v>1300</v>
      </c>
      <c r="I442" s="207"/>
      <c r="J442" s="211"/>
      <c r="K442" s="204"/>
    </row>
    <row r="443" spans="1:11">
      <c r="A443" s="122">
        <v>2</v>
      </c>
      <c r="B443" s="122" t="s">
        <v>1029</v>
      </c>
      <c r="C443" s="122" t="s">
        <v>1006</v>
      </c>
      <c r="D443" s="131" t="s">
        <v>1035</v>
      </c>
      <c r="E443" s="103" t="s">
        <v>1031</v>
      </c>
      <c r="F443" s="103" t="s">
        <v>1032</v>
      </c>
      <c r="G443" s="103" t="s">
        <v>1033</v>
      </c>
      <c r="H443" s="103">
        <v>3044</v>
      </c>
      <c r="I443" s="208"/>
      <c r="J443" s="210">
        <v>8290</v>
      </c>
      <c r="K443" s="203">
        <v>8090</v>
      </c>
    </row>
    <row r="444" spans="1:11">
      <c r="A444" s="122"/>
      <c r="B444" s="122"/>
      <c r="C444" s="122"/>
      <c r="D444" s="131"/>
      <c r="E444" s="103" t="s">
        <v>1034</v>
      </c>
      <c r="F444" s="103" t="s">
        <v>1020</v>
      </c>
      <c r="G444" s="103">
        <v>39246</v>
      </c>
      <c r="H444" s="103">
        <v>3946</v>
      </c>
      <c r="I444" s="206"/>
      <c r="J444" s="210"/>
      <c r="K444" s="203"/>
    </row>
    <row r="445" spans="1:11">
      <c r="A445" s="122"/>
      <c r="B445" s="122"/>
      <c r="C445" s="122"/>
      <c r="D445" s="131"/>
      <c r="E445" s="104" t="s">
        <v>1274</v>
      </c>
      <c r="F445" s="23" t="s">
        <v>1275</v>
      </c>
      <c r="G445" s="103">
        <v>76968</v>
      </c>
      <c r="H445" s="103">
        <v>1100</v>
      </c>
      <c r="I445" s="207"/>
      <c r="J445" s="211"/>
      <c r="K445" s="204"/>
    </row>
    <row r="446" spans="1:11" ht="14.25">
      <c r="A446" s="122">
        <v>1</v>
      </c>
      <c r="B446" s="122" t="s">
        <v>29</v>
      </c>
      <c r="C446" s="122" t="s">
        <v>1036</v>
      </c>
      <c r="D446" s="161" t="s">
        <v>1042</v>
      </c>
      <c r="E446" s="79" t="s">
        <v>305</v>
      </c>
      <c r="F446" s="79" t="s">
        <v>1043</v>
      </c>
      <c r="G446" s="36">
        <v>287530</v>
      </c>
      <c r="H446" s="52">
        <v>3503</v>
      </c>
      <c r="I446" s="208">
        <v>0</v>
      </c>
      <c r="J446" s="209">
        <v>8290</v>
      </c>
      <c r="K446" s="202">
        <v>8290</v>
      </c>
    </row>
    <row r="447" spans="1:11" ht="14.25">
      <c r="A447" s="122"/>
      <c r="B447" s="122"/>
      <c r="C447" s="122"/>
      <c r="D447" s="201"/>
      <c r="E447" s="79" t="s">
        <v>1044</v>
      </c>
      <c r="F447" s="79" t="s">
        <v>1045</v>
      </c>
      <c r="G447" s="36"/>
      <c r="H447" s="52">
        <v>1752</v>
      </c>
      <c r="I447" s="206"/>
      <c r="J447" s="210"/>
      <c r="K447" s="203"/>
    </row>
    <row r="448" spans="1:11" ht="14.25">
      <c r="A448" s="122"/>
      <c r="B448" s="122"/>
      <c r="C448" s="122"/>
      <c r="D448" s="201"/>
      <c r="E448" s="79" t="s">
        <v>1046</v>
      </c>
      <c r="F448" s="79" t="s">
        <v>1276</v>
      </c>
      <c r="G448" s="36">
        <v>39918</v>
      </c>
      <c r="H448" s="52">
        <v>3035</v>
      </c>
      <c r="I448" s="206"/>
      <c r="J448" s="210"/>
      <c r="K448" s="203"/>
    </row>
    <row r="449" spans="1:11" ht="14.25">
      <c r="A449" s="122">
        <v>2</v>
      </c>
      <c r="B449" s="122" t="s">
        <v>29</v>
      </c>
      <c r="C449" s="122" t="s">
        <v>1036</v>
      </c>
      <c r="D449" s="161" t="s">
        <v>1047</v>
      </c>
      <c r="E449" s="79" t="s">
        <v>305</v>
      </c>
      <c r="F449" s="79" t="s">
        <v>1043</v>
      </c>
      <c r="G449" s="36">
        <v>287530</v>
      </c>
      <c r="H449" s="52">
        <v>3503</v>
      </c>
      <c r="I449" s="208">
        <v>0</v>
      </c>
      <c r="J449" s="209">
        <v>8290</v>
      </c>
      <c r="K449" s="202">
        <v>8089</v>
      </c>
    </row>
    <row r="450" spans="1:11" ht="14.25">
      <c r="A450" s="122"/>
      <c r="B450" s="122"/>
      <c r="C450" s="122"/>
      <c r="D450" s="201"/>
      <c r="E450" s="79" t="s">
        <v>1048</v>
      </c>
      <c r="F450" s="79" t="s">
        <v>1049</v>
      </c>
      <c r="G450" s="36"/>
      <c r="H450" s="52">
        <v>1551</v>
      </c>
      <c r="I450" s="206"/>
      <c r="J450" s="210"/>
      <c r="K450" s="203"/>
    </row>
    <row r="451" spans="1:11" ht="14.25">
      <c r="A451" s="122"/>
      <c r="B451" s="122"/>
      <c r="C451" s="122"/>
      <c r="D451" s="201"/>
      <c r="E451" s="79" t="s">
        <v>1046</v>
      </c>
      <c r="F451" s="79" t="s">
        <v>1045</v>
      </c>
      <c r="G451" s="36">
        <v>39918</v>
      </c>
      <c r="H451" s="52">
        <v>3035</v>
      </c>
      <c r="I451" s="206"/>
      <c r="J451" s="210"/>
      <c r="K451" s="203"/>
    </row>
    <row r="452" spans="1:11" ht="14.25">
      <c r="A452" s="122">
        <v>3</v>
      </c>
      <c r="B452" s="122" t="s">
        <v>29</v>
      </c>
      <c r="C452" s="122" t="s">
        <v>1036</v>
      </c>
      <c r="D452" s="161" t="s">
        <v>1050</v>
      </c>
      <c r="E452" s="79" t="s">
        <v>305</v>
      </c>
      <c r="F452" s="79" t="s">
        <v>1043</v>
      </c>
      <c r="G452" s="41">
        <v>287530</v>
      </c>
      <c r="H452" s="52">
        <v>3503</v>
      </c>
      <c r="I452" s="208">
        <v>0</v>
      </c>
      <c r="J452" s="209">
        <v>8290</v>
      </c>
      <c r="K452" s="202">
        <v>8091</v>
      </c>
    </row>
    <row r="453" spans="1:11" ht="14.25">
      <c r="A453" s="122"/>
      <c r="B453" s="122"/>
      <c r="C453" s="122"/>
      <c r="D453" s="201"/>
      <c r="E453" s="79" t="s">
        <v>1046</v>
      </c>
      <c r="F453" s="79" t="s">
        <v>1051</v>
      </c>
      <c r="G453" s="41">
        <v>52204</v>
      </c>
      <c r="H453" s="52">
        <v>2836</v>
      </c>
      <c r="I453" s="206"/>
      <c r="J453" s="210"/>
      <c r="K453" s="203"/>
    </row>
    <row r="454" spans="1:11" ht="14.25">
      <c r="A454" s="122"/>
      <c r="B454" s="122"/>
      <c r="C454" s="122"/>
      <c r="D454" s="201"/>
      <c r="E454" s="79" t="s">
        <v>1044</v>
      </c>
      <c r="F454" s="79" t="s">
        <v>1045</v>
      </c>
      <c r="G454" s="36"/>
      <c r="H454" s="52">
        <v>1752</v>
      </c>
      <c r="I454" s="206"/>
      <c r="J454" s="210"/>
      <c r="K454" s="203"/>
    </row>
    <row r="455" spans="1:11" ht="14.25">
      <c r="A455" s="122">
        <v>4</v>
      </c>
      <c r="B455" s="122" t="s">
        <v>29</v>
      </c>
      <c r="C455" s="122" t="s">
        <v>1036</v>
      </c>
      <c r="D455" s="161" t="s">
        <v>1052</v>
      </c>
      <c r="E455" s="79" t="s">
        <v>305</v>
      </c>
      <c r="F455" s="79" t="s">
        <v>1043</v>
      </c>
      <c r="G455" s="41">
        <v>287530</v>
      </c>
      <c r="H455" s="52">
        <v>3503</v>
      </c>
      <c r="I455" s="208">
        <v>0</v>
      </c>
      <c r="J455" s="209">
        <v>8290</v>
      </c>
      <c r="K455" s="202">
        <v>7890</v>
      </c>
    </row>
    <row r="456" spans="1:11" ht="14.25">
      <c r="A456" s="122"/>
      <c r="B456" s="122"/>
      <c r="C456" s="122"/>
      <c r="D456" s="201"/>
      <c r="E456" s="79" t="s">
        <v>1046</v>
      </c>
      <c r="F456" s="79" t="s">
        <v>1051</v>
      </c>
      <c r="G456" s="41">
        <v>52204</v>
      </c>
      <c r="H456" s="52">
        <v>2836</v>
      </c>
      <c r="I456" s="206"/>
      <c r="J456" s="210"/>
      <c r="K456" s="203"/>
    </row>
    <row r="457" spans="1:11" ht="14.25">
      <c r="A457" s="122"/>
      <c r="B457" s="122"/>
      <c r="C457" s="122"/>
      <c r="D457" s="201"/>
      <c r="E457" s="79" t="s">
        <v>1048</v>
      </c>
      <c r="F457" s="79" t="s">
        <v>1049</v>
      </c>
      <c r="G457" s="36"/>
      <c r="H457" s="52">
        <v>1551</v>
      </c>
      <c r="I457" s="206"/>
      <c r="J457" s="210"/>
      <c r="K457" s="203"/>
    </row>
    <row r="458" spans="1:11" ht="14.25">
      <c r="A458" s="122">
        <v>5</v>
      </c>
      <c r="B458" s="122" t="s">
        <v>29</v>
      </c>
      <c r="C458" s="122" t="s">
        <v>1036</v>
      </c>
      <c r="D458" s="161" t="s">
        <v>1053</v>
      </c>
      <c r="E458" s="79" t="s">
        <v>305</v>
      </c>
      <c r="F458" s="79" t="s">
        <v>1043</v>
      </c>
      <c r="G458" s="41">
        <v>287530</v>
      </c>
      <c r="H458" s="52">
        <v>3503</v>
      </c>
      <c r="I458" s="208">
        <v>0</v>
      </c>
      <c r="J458" s="209">
        <v>8290</v>
      </c>
      <c r="K458" s="202">
        <v>8290</v>
      </c>
    </row>
    <row r="459" spans="1:11" ht="14.25">
      <c r="A459" s="122"/>
      <c r="B459" s="122"/>
      <c r="C459" s="122"/>
      <c r="D459" s="201"/>
      <c r="E459" s="79" t="s">
        <v>1046</v>
      </c>
      <c r="F459" s="79" t="s">
        <v>1049</v>
      </c>
      <c r="G459" s="41">
        <v>51751</v>
      </c>
      <c r="H459" s="41">
        <v>3035</v>
      </c>
      <c r="I459" s="206"/>
      <c r="J459" s="210"/>
      <c r="K459" s="203"/>
    </row>
    <row r="460" spans="1:11" ht="14.25">
      <c r="A460" s="122"/>
      <c r="B460" s="122"/>
      <c r="C460" s="122"/>
      <c r="D460" s="201"/>
      <c r="E460" s="79" t="s">
        <v>1044</v>
      </c>
      <c r="F460" s="79" t="s">
        <v>1045</v>
      </c>
      <c r="G460" s="36"/>
      <c r="H460" s="41">
        <v>1752</v>
      </c>
      <c r="I460" s="206"/>
      <c r="J460" s="210"/>
      <c r="K460" s="203"/>
    </row>
    <row r="461" spans="1:11" ht="14.25">
      <c r="A461" s="122">
        <v>6</v>
      </c>
      <c r="B461" s="122" t="s">
        <v>29</v>
      </c>
      <c r="C461" s="122" t="s">
        <v>1036</v>
      </c>
      <c r="D461" s="161" t="s">
        <v>1054</v>
      </c>
      <c r="E461" s="79" t="s">
        <v>305</v>
      </c>
      <c r="F461" s="79" t="s">
        <v>1043</v>
      </c>
      <c r="G461" s="41">
        <v>287530</v>
      </c>
      <c r="H461" s="41">
        <v>3503</v>
      </c>
      <c r="I461" s="201">
        <v>0</v>
      </c>
      <c r="J461" s="134">
        <v>8290</v>
      </c>
      <c r="K461" s="132">
        <v>8089</v>
      </c>
    </row>
    <row r="462" spans="1:11" ht="14.25">
      <c r="A462" s="122"/>
      <c r="B462" s="122"/>
      <c r="C462" s="122"/>
      <c r="D462" s="201"/>
      <c r="E462" s="79" t="s">
        <v>1046</v>
      </c>
      <c r="F462" s="79" t="s">
        <v>1049</v>
      </c>
      <c r="G462" s="41">
        <v>51751</v>
      </c>
      <c r="H462" s="41">
        <v>3035</v>
      </c>
      <c r="I462" s="201"/>
      <c r="J462" s="134"/>
      <c r="K462" s="132"/>
    </row>
    <row r="463" spans="1:11" ht="14.25">
      <c r="A463" s="122"/>
      <c r="B463" s="122"/>
      <c r="C463" s="122"/>
      <c r="D463" s="201"/>
      <c r="E463" s="79" t="s">
        <v>1048</v>
      </c>
      <c r="F463" s="79" t="s">
        <v>1049</v>
      </c>
      <c r="G463" s="36"/>
      <c r="H463" s="41">
        <v>1551</v>
      </c>
      <c r="I463" s="201"/>
      <c r="J463" s="134"/>
      <c r="K463" s="132"/>
    </row>
    <row r="464" spans="1:11">
      <c r="A464" s="122">
        <v>1</v>
      </c>
      <c r="B464" s="122" t="s">
        <v>44</v>
      </c>
      <c r="C464" s="122" t="s">
        <v>1055</v>
      </c>
      <c r="D464" s="205" t="s">
        <v>1082</v>
      </c>
      <c r="E464" s="98" t="s">
        <v>1083</v>
      </c>
      <c r="F464" s="98" t="s">
        <v>1084</v>
      </c>
      <c r="G464" s="36">
        <v>408009</v>
      </c>
      <c r="H464" s="52">
        <v>2440</v>
      </c>
      <c r="I464" s="208">
        <v>50</v>
      </c>
      <c r="J464" s="209">
        <v>8290</v>
      </c>
      <c r="K464" s="202">
        <f>H464+H465+H466+H468+I464+H467</f>
        <v>7584</v>
      </c>
    </row>
    <row r="465" spans="1:11">
      <c r="A465" s="122"/>
      <c r="B465" s="122"/>
      <c r="C465" s="122"/>
      <c r="D465" s="206"/>
      <c r="E465" s="98" t="s">
        <v>1085</v>
      </c>
      <c r="F465" s="98" t="s">
        <v>1084</v>
      </c>
      <c r="G465" s="36">
        <v>407975</v>
      </c>
      <c r="H465" s="52">
        <v>3094</v>
      </c>
      <c r="I465" s="206"/>
      <c r="J465" s="210"/>
      <c r="K465" s="203"/>
    </row>
    <row r="466" spans="1:11">
      <c r="A466" s="122"/>
      <c r="B466" s="122"/>
      <c r="C466" s="122"/>
      <c r="D466" s="206"/>
      <c r="E466" s="98" t="s">
        <v>1086</v>
      </c>
      <c r="F466" s="98" t="s">
        <v>1084</v>
      </c>
      <c r="G466" s="36">
        <v>407983</v>
      </c>
      <c r="H466" s="52">
        <v>2000</v>
      </c>
      <c r="I466" s="206"/>
      <c r="J466" s="210"/>
      <c r="K466" s="203"/>
    </row>
    <row r="467" spans="1:11">
      <c r="A467" s="122"/>
      <c r="B467" s="122"/>
      <c r="C467" s="122"/>
      <c r="D467" s="206"/>
      <c r="E467" s="98"/>
      <c r="F467" s="98"/>
      <c r="G467" s="36"/>
      <c r="H467" s="52"/>
      <c r="I467" s="206"/>
      <c r="J467" s="210"/>
      <c r="K467" s="203"/>
    </row>
    <row r="468" spans="1:11">
      <c r="A468" s="122"/>
      <c r="B468" s="122"/>
      <c r="C468" s="122"/>
      <c r="D468" s="207"/>
      <c r="E468" s="98"/>
      <c r="F468" s="98"/>
      <c r="G468" s="36"/>
      <c r="H468" s="52"/>
      <c r="I468" s="207"/>
      <c r="J468" s="211"/>
      <c r="K468" s="204"/>
    </row>
    <row r="469" spans="1:11">
      <c r="A469" s="122">
        <v>2</v>
      </c>
      <c r="B469" s="122" t="s">
        <v>44</v>
      </c>
      <c r="C469" s="122" t="s">
        <v>1055</v>
      </c>
      <c r="D469" s="205" t="s">
        <v>1087</v>
      </c>
      <c r="E469" s="98" t="s">
        <v>1083</v>
      </c>
      <c r="F469" s="98" t="s">
        <v>1084</v>
      </c>
      <c r="G469" s="36">
        <v>408009</v>
      </c>
      <c r="H469" s="52">
        <v>2440</v>
      </c>
      <c r="I469" s="208">
        <v>50</v>
      </c>
      <c r="J469" s="209">
        <v>8290</v>
      </c>
      <c r="K469" s="202">
        <f t="shared" ref="K469" si="0">H469+H470+H471+H473+I469+H472</f>
        <v>7584</v>
      </c>
    </row>
    <row r="470" spans="1:11">
      <c r="A470" s="122"/>
      <c r="B470" s="122"/>
      <c r="C470" s="122"/>
      <c r="D470" s="206"/>
      <c r="E470" s="98" t="s">
        <v>1088</v>
      </c>
      <c r="F470" s="98" t="s">
        <v>1084</v>
      </c>
      <c r="G470" s="36">
        <v>407975</v>
      </c>
      <c r="H470" s="52">
        <v>3094</v>
      </c>
      <c r="I470" s="206"/>
      <c r="J470" s="210"/>
      <c r="K470" s="203"/>
    </row>
    <row r="471" spans="1:11">
      <c r="A471" s="122"/>
      <c r="B471" s="122"/>
      <c r="C471" s="122"/>
      <c r="D471" s="206"/>
      <c r="E471" s="98" t="s">
        <v>1086</v>
      </c>
      <c r="F471" s="98" t="s">
        <v>1084</v>
      </c>
      <c r="G471" s="36">
        <v>407983</v>
      </c>
      <c r="H471" s="52">
        <v>2000</v>
      </c>
      <c r="I471" s="206"/>
      <c r="J471" s="210"/>
      <c r="K471" s="203"/>
    </row>
    <row r="472" spans="1:11">
      <c r="A472" s="122"/>
      <c r="B472" s="122"/>
      <c r="C472" s="122"/>
      <c r="D472" s="206"/>
      <c r="E472" s="98"/>
      <c r="F472" s="98"/>
      <c r="G472" s="36"/>
      <c r="H472" s="52"/>
      <c r="I472" s="206"/>
      <c r="J472" s="210"/>
      <c r="K472" s="203"/>
    </row>
    <row r="473" spans="1:11">
      <c r="A473" s="122"/>
      <c r="B473" s="122"/>
      <c r="C473" s="122"/>
      <c r="D473" s="207"/>
      <c r="E473" s="98"/>
      <c r="F473" s="98"/>
      <c r="G473" s="36"/>
      <c r="H473" s="52"/>
      <c r="I473" s="207"/>
      <c r="J473" s="211"/>
      <c r="K473" s="204"/>
    </row>
    <row r="474" spans="1:11">
      <c r="A474" s="122">
        <v>3</v>
      </c>
      <c r="B474" s="122" t="s">
        <v>44</v>
      </c>
      <c r="C474" s="122" t="s">
        <v>1055</v>
      </c>
      <c r="D474" s="200" t="s">
        <v>1089</v>
      </c>
      <c r="E474" s="98" t="s">
        <v>1083</v>
      </c>
      <c r="F474" s="98" t="s">
        <v>1068</v>
      </c>
      <c r="G474" s="36">
        <v>407470</v>
      </c>
      <c r="H474" s="52">
        <v>3739</v>
      </c>
      <c r="I474" s="201">
        <v>50</v>
      </c>
      <c r="J474" s="134">
        <v>8290</v>
      </c>
      <c r="K474" s="132">
        <f>H474+H475+H476+I474+H477</f>
        <v>8289</v>
      </c>
    </row>
    <row r="475" spans="1:11">
      <c r="A475" s="122"/>
      <c r="B475" s="122"/>
      <c r="C475" s="122"/>
      <c r="D475" s="132"/>
      <c r="E475" s="98" t="s">
        <v>1277</v>
      </c>
      <c r="F475" s="98" t="s">
        <v>1068</v>
      </c>
      <c r="G475" s="36">
        <v>407457</v>
      </c>
      <c r="H475" s="52">
        <v>2500</v>
      </c>
      <c r="I475" s="201"/>
      <c r="J475" s="134"/>
      <c r="K475" s="132"/>
    </row>
    <row r="476" spans="1:11">
      <c r="A476" s="122"/>
      <c r="B476" s="122"/>
      <c r="C476" s="122"/>
      <c r="D476" s="132"/>
      <c r="E476" s="98" t="s">
        <v>1086</v>
      </c>
      <c r="F476" s="98" t="s">
        <v>1068</v>
      </c>
      <c r="G476" s="36">
        <v>407466</v>
      </c>
      <c r="H476" s="52">
        <v>2000</v>
      </c>
      <c r="I476" s="201"/>
      <c r="J476" s="134"/>
      <c r="K476" s="132"/>
    </row>
    <row r="477" spans="1:11">
      <c r="A477" s="122"/>
      <c r="B477" s="122"/>
      <c r="C477" s="122"/>
      <c r="D477" s="132"/>
      <c r="E477" s="98"/>
      <c r="F477" s="98"/>
      <c r="G477" s="36"/>
      <c r="H477" s="52"/>
      <c r="I477" s="201"/>
      <c r="J477" s="134"/>
      <c r="K477" s="132"/>
    </row>
    <row r="478" spans="1:11">
      <c r="A478" s="122">
        <v>4</v>
      </c>
      <c r="B478" s="122" t="s">
        <v>44</v>
      </c>
      <c r="C478" s="122" t="s">
        <v>1055</v>
      </c>
      <c r="D478" s="200" t="s">
        <v>1090</v>
      </c>
      <c r="E478" s="98" t="s">
        <v>1083</v>
      </c>
      <c r="F478" s="98" t="s">
        <v>1068</v>
      </c>
      <c r="G478" s="36">
        <v>407470</v>
      </c>
      <c r="H478" s="52">
        <v>3739</v>
      </c>
      <c r="I478" s="201">
        <v>50</v>
      </c>
      <c r="J478" s="134">
        <v>8290</v>
      </c>
      <c r="K478" s="132">
        <f>H478+H479+H480+I478+H481</f>
        <v>8289</v>
      </c>
    </row>
    <row r="479" spans="1:11">
      <c r="A479" s="122"/>
      <c r="B479" s="122"/>
      <c r="C479" s="122"/>
      <c r="D479" s="132"/>
      <c r="E479" s="98" t="s">
        <v>1088</v>
      </c>
      <c r="F479" s="98" t="s">
        <v>1068</v>
      </c>
      <c r="G479" s="36">
        <v>407461</v>
      </c>
      <c r="H479" s="52">
        <v>2500</v>
      </c>
      <c r="I479" s="201"/>
      <c r="J479" s="134"/>
      <c r="K479" s="132"/>
    </row>
    <row r="480" spans="1:11">
      <c r="A480" s="122"/>
      <c r="B480" s="122"/>
      <c r="C480" s="122"/>
      <c r="D480" s="132"/>
      <c r="E480" s="98" t="s">
        <v>1086</v>
      </c>
      <c r="F480" s="98" t="s">
        <v>1068</v>
      </c>
      <c r="G480" s="36">
        <v>407466</v>
      </c>
      <c r="H480" s="52">
        <v>2000</v>
      </c>
      <c r="I480" s="201"/>
      <c r="J480" s="134"/>
      <c r="K480" s="132"/>
    </row>
    <row r="481" spans="1:11">
      <c r="A481" s="122"/>
      <c r="B481" s="122"/>
      <c r="C481" s="122"/>
      <c r="D481" s="132"/>
      <c r="E481" s="98"/>
      <c r="F481" s="98"/>
      <c r="G481" s="36"/>
      <c r="H481" s="52"/>
      <c r="I481" s="201"/>
      <c r="J481" s="134"/>
      <c r="K481" s="132"/>
    </row>
    <row r="482" spans="1:11">
      <c r="A482" s="122">
        <v>5</v>
      </c>
      <c r="B482" s="122" t="s">
        <v>44</v>
      </c>
      <c r="C482" s="122" t="s">
        <v>1055</v>
      </c>
      <c r="D482" s="200" t="s">
        <v>1091</v>
      </c>
      <c r="E482" s="98" t="s">
        <v>1083</v>
      </c>
      <c r="F482" s="98" t="s">
        <v>1058</v>
      </c>
      <c r="G482" s="36">
        <v>407968</v>
      </c>
      <c r="H482" s="52">
        <v>3739</v>
      </c>
      <c r="I482" s="201">
        <v>50</v>
      </c>
      <c r="J482" s="134">
        <v>8290</v>
      </c>
      <c r="K482" s="132">
        <f>H482+H483+H484+I482+H485</f>
        <v>8289</v>
      </c>
    </row>
    <row r="483" spans="1:11">
      <c r="A483" s="122"/>
      <c r="B483" s="122"/>
      <c r="C483" s="122"/>
      <c r="D483" s="132"/>
      <c r="E483" s="98" t="s">
        <v>1085</v>
      </c>
      <c r="F483" s="98" t="s">
        <v>1068</v>
      </c>
      <c r="G483" s="36">
        <v>407457</v>
      </c>
      <c r="H483" s="52">
        <v>2500</v>
      </c>
      <c r="I483" s="201"/>
      <c r="J483" s="134"/>
      <c r="K483" s="132"/>
    </row>
    <row r="484" spans="1:11">
      <c r="A484" s="122"/>
      <c r="B484" s="122"/>
      <c r="C484" s="122"/>
      <c r="D484" s="132"/>
      <c r="E484" s="98" t="s">
        <v>1086</v>
      </c>
      <c r="F484" s="98" t="s">
        <v>1058</v>
      </c>
      <c r="G484" s="36">
        <v>407962</v>
      </c>
      <c r="H484" s="52">
        <v>2000</v>
      </c>
      <c r="I484" s="201"/>
      <c r="J484" s="134"/>
      <c r="K484" s="132"/>
    </row>
    <row r="485" spans="1:11">
      <c r="A485" s="122"/>
      <c r="B485" s="122"/>
      <c r="C485" s="122"/>
      <c r="D485" s="132"/>
      <c r="E485" s="98"/>
      <c r="F485" s="98"/>
      <c r="G485" s="36"/>
      <c r="H485" s="52"/>
      <c r="I485" s="201"/>
      <c r="J485" s="134"/>
      <c r="K485" s="132"/>
    </row>
    <row r="486" spans="1:11">
      <c r="A486" s="122">
        <v>6</v>
      </c>
      <c r="B486" s="122" t="s">
        <v>44</v>
      </c>
      <c r="C486" s="122" t="s">
        <v>1055</v>
      </c>
      <c r="D486" s="200" t="s">
        <v>1092</v>
      </c>
      <c r="E486" s="98" t="s">
        <v>1083</v>
      </c>
      <c r="F486" s="98" t="s">
        <v>1068</v>
      </c>
      <c r="G486" s="36">
        <v>407470</v>
      </c>
      <c r="H486" s="52">
        <v>3739</v>
      </c>
      <c r="I486" s="201">
        <v>50</v>
      </c>
      <c r="J486" s="134">
        <v>8290</v>
      </c>
      <c r="K486" s="132">
        <f>H486+H487+H488+I486+H489</f>
        <v>8289</v>
      </c>
    </row>
    <row r="487" spans="1:11">
      <c r="A487" s="122"/>
      <c r="B487" s="122"/>
      <c r="C487" s="122"/>
      <c r="D487" s="132"/>
      <c r="E487" s="98" t="s">
        <v>1085</v>
      </c>
      <c r="F487" s="98" t="s">
        <v>1068</v>
      </c>
      <c r="G487" s="36">
        <v>407457</v>
      </c>
      <c r="H487" s="52">
        <v>2500</v>
      </c>
      <c r="I487" s="201"/>
      <c r="J487" s="134"/>
      <c r="K487" s="132"/>
    </row>
    <row r="488" spans="1:11">
      <c r="A488" s="122"/>
      <c r="B488" s="122"/>
      <c r="C488" s="122"/>
      <c r="D488" s="132"/>
      <c r="E488" s="98" t="s">
        <v>1086</v>
      </c>
      <c r="F488" s="98" t="s">
        <v>1058</v>
      </c>
      <c r="G488" s="36">
        <v>407962</v>
      </c>
      <c r="H488" s="52">
        <v>2000</v>
      </c>
      <c r="I488" s="201"/>
      <c r="J488" s="134"/>
      <c r="K488" s="132"/>
    </row>
    <row r="489" spans="1:11">
      <c r="A489" s="122"/>
      <c r="B489" s="122"/>
      <c r="C489" s="122"/>
      <c r="D489" s="132"/>
      <c r="E489" s="98"/>
      <c r="F489" s="98"/>
      <c r="G489" s="36"/>
      <c r="H489" s="52"/>
      <c r="I489" s="201"/>
      <c r="J489" s="134"/>
      <c r="K489" s="132"/>
    </row>
    <row r="490" spans="1:11">
      <c r="A490" s="122">
        <v>7</v>
      </c>
      <c r="B490" s="122" t="s">
        <v>44</v>
      </c>
      <c r="C490" s="122" t="s">
        <v>1055</v>
      </c>
      <c r="D490" s="200" t="s">
        <v>1093</v>
      </c>
      <c r="E490" s="98" t="s">
        <v>1083</v>
      </c>
      <c r="F490" s="98" t="s">
        <v>1061</v>
      </c>
      <c r="G490" s="36">
        <v>407882</v>
      </c>
      <c r="H490" s="52">
        <v>3739</v>
      </c>
      <c r="I490" s="201">
        <v>50</v>
      </c>
      <c r="J490" s="134">
        <v>8290</v>
      </c>
      <c r="K490" s="132">
        <f>H490+H491+H492+I490+H493</f>
        <v>8289</v>
      </c>
    </row>
    <row r="491" spans="1:11">
      <c r="A491" s="122"/>
      <c r="B491" s="122"/>
      <c r="C491" s="122"/>
      <c r="D491" s="132"/>
      <c r="E491" s="98" t="s">
        <v>1085</v>
      </c>
      <c r="F491" s="98" t="s">
        <v>1068</v>
      </c>
      <c r="G491" s="36">
        <v>407457</v>
      </c>
      <c r="H491" s="52">
        <v>2500</v>
      </c>
      <c r="I491" s="201"/>
      <c r="J491" s="134"/>
      <c r="K491" s="132"/>
    </row>
    <row r="492" spans="1:11">
      <c r="A492" s="122"/>
      <c r="B492" s="122"/>
      <c r="C492" s="122"/>
      <c r="D492" s="132"/>
      <c r="E492" s="98" t="s">
        <v>1086</v>
      </c>
      <c r="F492" s="98" t="s">
        <v>1058</v>
      </c>
      <c r="G492" s="36">
        <v>407962</v>
      </c>
      <c r="H492" s="52">
        <v>2000</v>
      </c>
      <c r="I492" s="201"/>
      <c r="J492" s="134"/>
      <c r="K492" s="132"/>
    </row>
    <row r="493" spans="1:11">
      <c r="A493" s="122"/>
      <c r="B493" s="122"/>
      <c r="C493" s="122"/>
      <c r="D493" s="132"/>
      <c r="E493" s="98"/>
      <c r="F493" s="98"/>
      <c r="G493" s="36"/>
      <c r="H493" s="52"/>
      <c r="I493" s="201"/>
      <c r="J493" s="134"/>
      <c r="K493" s="132"/>
    </row>
    <row r="494" spans="1:11">
      <c r="A494" s="122">
        <v>8</v>
      </c>
      <c r="B494" s="122" t="s">
        <v>44</v>
      </c>
      <c r="C494" s="122" t="s">
        <v>1055</v>
      </c>
      <c r="D494" s="200" t="s">
        <v>1094</v>
      </c>
      <c r="E494" s="98" t="s">
        <v>1083</v>
      </c>
      <c r="F494" s="98" t="s">
        <v>1058</v>
      </c>
      <c r="G494" s="36">
        <v>407968</v>
      </c>
      <c r="H494" s="52">
        <v>3739</v>
      </c>
      <c r="I494" s="201">
        <v>50</v>
      </c>
      <c r="J494" s="134">
        <v>8290</v>
      </c>
      <c r="K494" s="132">
        <f>H494+H495+H496+I494+H497</f>
        <v>8289</v>
      </c>
    </row>
    <row r="495" spans="1:11">
      <c r="A495" s="122"/>
      <c r="B495" s="122"/>
      <c r="C495" s="122"/>
      <c r="D495" s="132"/>
      <c r="E495" s="98" t="s">
        <v>1085</v>
      </c>
      <c r="F495" s="98" t="s">
        <v>1068</v>
      </c>
      <c r="G495" s="36">
        <v>407457</v>
      </c>
      <c r="H495" s="52">
        <v>2500</v>
      </c>
      <c r="I495" s="201"/>
      <c r="J495" s="134"/>
      <c r="K495" s="132"/>
    </row>
    <row r="496" spans="1:11">
      <c r="A496" s="122"/>
      <c r="B496" s="122"/>
      <c r="C496" s="122"/>
      <c r="D496" s="132"/>
      <c r="E496" s="98" t="s">
        <v>1086</v>
      </c>
      <c r="F496" s="98" t="s">
        <v>1068</v>
      </c>
      <c r="G496" s="36">
        <v>407466</v>
      </c>
      <c r="H496" s="52">
        <v>2000</v>
      </c>
      <c r="I496" s="201"/>
      <c r="J496" s="134"/>
      <c r="K496" s="132"/>
    </row>
    <row r="497" spans="1:11">
      <c r="A497" s="122"/>
      <c r="B497" s="122"/>
      <c r="C497" s="122"/>
      <c r="D497" s="132"/>
      <c r="E497" s="98"/>
      <c r="F497" s="98"/>
      <c r="G497" s="36"/>
      <c r="H497" s="52"/>
      <c r="I497" s="201"/>
      <c r="J497" s="134"/>
      <c r="K497" s="132"/>
    </row>
    <row r="498" spans="1:11">
      <c r="A498" s="122">
        <v>9</v>
      </c>
      <c r="B498" s="122" t="s">
        <v>44</v>
      </c>
      <c r="C498" s="122" t="s">
        <v>1055</v>
      </c>
      <c r="D498" s="200" t="s">
        <v>1095</v>
      </c>
      <c r="E498" s="98" t="s">
        <v>1083</v>
      </c>
      <c r="F498" s="98" t="s">
        <v>1061</v>
      </c>
      <c r="G498" s="36">
        <v>407882</v>
      </c>
      <c r="H498" s="52">
        <v>3739</v>
      </c>
      <c r="I498" s="201">
        <v>50</v>
      </c>
      <c r="J498" s="134">
        <v>8290</v>
      </c>
      <c r="K498" s="132">
        <f>H498+H499+H500+I498+H501</f>
        <v>8289</v>
      </c>
    </row>
    <row r="499" spans="1:11">
      <c r="A499" s="122"/>
      <c r="B499" s="122"/>
      <c r="C499" s="122"/>
      <c r="D499" s="132"/>
      <c r="E499" s="98" t="s">
        <v>1085</v>
      </c>
      <c r="F499" s="98" t="s">
        <v>1068</v>
      </c>
      <c r="G499" s="36">
        <v>407457</v>
      </c>
      <c r="H499" s="52">
        <v>2500</v>
      </c>
      <c r="I499" s="201"/>
      <c r="J499" s="134"/>
      <c r="K499" s="132"/>
    </row>
    <row r="500" spans="1:11">
      <c r="A500" s="122"/>
      <c r="B500" s="122"/>
      <c r="C500" s="122"/>
      <c r="D500" s="132"/>
      <c r="E500" s="98" t="s">
        <v>1086</v>
      </c>
      <c r="F500" s="98" t="s">
        <v>1068</v>
      </c>
      <c r="G500" s="36">
        <v>407466</v>
      </c>
      <c r="H500" s="52">
        <v>2000</v>
      </c>
      <c r="I500" s="201"/>
      <c r="J500" s="134"/>
      <c r="K500" s="132"/>
    </row>
    <row r="501" spans="1:11">
      <c r="A501" s="122"/>
      <c r="B501" s="122"/>
      <c r="C501" s="122"/>
      <c r="D501" s="132"/>
      <c r="E501" s="98"/>
      <c r="F501" s="98"/>
      <c r="G501" s="36"/>
      <c r="H501" s="52"/>
      <c r="I501" s="201"/>
      <c r="J501" s="134"/>
      <c r="K501" s="132"/>
    </row>
    <row r="502" spans="1:11">
      <c r="A502" s="122">
        <v>10</v>
      </c>
      <c r="B502" s="122" t="s">
        <v>44</v>
      </c>
      <c r="C502" s="122" t="s">
        <v>1055</v>
      </c>
      <c r="D502" s="200" t="s">
        <v>1096</v>
      </c>
      <c r="E502" s="98" t="s">
        <v>1083</v>
      </c>
      <c r="F502" s="98" t="s">
        <v>1058</v>
      </c>
      <c r="G502" s="36">
        <v>407968</v>
      </c>
      <c r="H502" s="52">
        <v>3739</v>
      </c>
      <c r="I502" s="201">
        <v>50</v>
      </c>
      <c r="J502" s="134">
        <v>8290</v>
      </c>
      <c r="K502" s="132">
        <f>H502+H503+H504+I502+H505</f>
        <v>8289</v>
      </c>
    </row>
    <row r="503" spans="1:11">
      <c r="A503" s="122"/>
      <c r="B503" s="122"/>
      <c r="C503" s="122"/>
      <c r="D503" s="132"/>
      <c r="E503" s="98" t="s">
        <v>1085</v>
      </c>
      <c r="F503" s="98" t="s">
        <v>1068</v>
      </c>
      <c r="G503" s="36">
        <v>407457</v>
      </c>
      <c r="H503" s="52">
        <v>2500</v>
      </c>
      <c r="I503" s="201"/>
      <c r="J503" s="134"/>
      <c r="K503" s="132"/>
    </row>
    <row r="504" spans="1:11">
      <c r="A504" s="122"/>
      <c r="B504" s="122"/>
      <c r="C504" s="122"/>
      <c r="D504" s="132"/>
      <c r="E504" s="98" t="s">
        <v>1086</v>
      </c>
      <c r="F504" s="98" t="s">
        <v>1061</v>
      </c>
      <c r="G504" s="36">
        <v>407873</v>
      </c>
      <c r="H504" s="52">
        <v>2000</v>
      </c>
      <c r="I504" s="201"/>
      <c r="J504" s="134"/>
      <c r="K504" s="132"/>
    </row>
    <row r="505" spans="1:11">
      <c r="A505" s="122"/>
      <c r="B505" s="122"/>
      <c r="C505" s="122"/>
      <c r="D505" s="132"/>
      <c r="E505" s="98"/>
      <c r="F505" s="98"/>
      <c r="G505" s="36"/>
      <c r="H505" s="52"/>
      <c r="I505" s="201"/>
      <c r="J505" s="134"/>
      <c r="K505" s="132"/>
    </row>
    <row r="506" spans="1:11">
      <c r="A506" s="122">
        <v>11</v>
      </c>
      <c r="B506" s="122" t="s">
        <v>44</v>
      </c>
      <c r="C506" s="122" t="s">
        <v>1055</v>
      </c>
      <c r="D506" s="200" t="s">
        <v>1097</v>
      </c>
      <c r="E506" s="98" t="s">
        <v>1083</v>
      </c>
      <c r="F506" s="98" t="s">
        <v>1068</v>
      </c>
      <c r="G506" s="36">
        <v>407470</v>
      </c>
      <c r="H506" s="52">
        <v>3739</v>
      </c>
      <c r="I506" s="201">
        <v>50</v>
      </c>
      <c r="J506" s="134">
        <v>8290</v>
      </c>
      <c r="K506" s="132">
        <f>H506+H507+H508+I506+H509</f>
        <v>8289</v>
      </c>
    </row>
    <row r="507" spans="1:11">
      <c r="A507" s="122"/>
      <c r="B507" s="122"/>
      <c r="C507" s="122"/>
      <c r="D507" s="132"/>
      <c r="E507" s="98" t="s">
        <v>1085</v>
      </c>
      <c r="F507" s="98" t="s">
        <v>1068</v>
      </c>
      <c r="G507" s="36">
        <v>407457</v>
      </c>
      <c r="H507" s="52">
        <v>2500</v>
      </c>
      <c r="I507" s="201"/>
      <c r="J507" s="134"/>
      <c r="K507" s="132"/>
    </row>
    <row r="508" spans="1:11">
      <c r="A508" s="122"/>
      <c r="B508" s="122"/>
      <c r="C508" s="122"/>
      <c r="D508" s="132"/>
      <c r="E508" s="98" t="s">
        <v>1086</v>
      </c>
      <c r="F508" s="98" t="s">
        <v>1061</v>
      </c>
      <c r="G508" s="36">
        <v>407873</v>
      </c>
      <c r="H508" s="52">
        <v>2000</v>
      </c>
      <c r="I508" s="201"/>
      <c r="J508" s="134"/>
      <c r="K508" s="132"/>
    </row>
    <row r="509" spans="1:11">
      <c r="A509" s="122"/>
      <c r="B509" s="122"/>
      <c r="C509" s="122"/>
      <c r="D509" s="132"/>
      <c r="E509" s="98"/>
      <c r="F509" s="98"/>
      <c r="G509" s="36"/>
      <c r="H509" s="52"/>
      <c r="I509" s="201"/>
      <c r="J509" s="134"/>
      <c r="K509" s="132"/>
    </row>
    <row r="510" spans="1:11">
      <c r="A510" s="122">
        <v>12</v>
      </c>
      <c r="B510" s="122" t="s">
        <v>44</v>
      </c>
      <c r="C510" s="122" t="s">
        <v>1055</v>
      </c>
      <c r="D510" s="200" t="s">
        <v>1098</v>
      </c>
      <c r="E510" s="98" t="s">
        <v>1083</v>
      </c>
      <c r="F510" s="98" t="s">
        <v>1061</v>
      </c>
      <c r="G510" s="36">
        <v>407882</v>
      </c>
      <c r="H510" s="52">
        <v>3739</v>
      </c>
      <c r="I510" s="201">
        <v>50</v>
      </c>
      <c r="J510" s="134">
        <v>8290</v>
      </c>
      <c r="K510" s="132">
        <f>H510+H511+H512+I510+H513</f>
        <v>8289</v>
      </c>
    </row>
    <row r="511" spans="1:11">
      <c r="A511" s="122"/>
      <c r="B511" s="122"/>
      <c r="C511" s="122"/>
      <c r="D511" s="132"/>
      <c r="E511" s="98" t="s">
        <v>1085</v>
      </c>
      <c r="F511" s="98" t="s">
        <v>1068</v>
      </c>
      <c r="G511" s="36">
        <v>407457</v>
      </c>
      <c r="H511" s="52">
        <v>2500</v>
      </c>
      <c r="I511" s="201"/>
      <c r="J511" s="134"/>
      <c r="K511" s="132"/>
    </row>
    <row r="512" spans="1:11">
      <c r="A512" s="122"/>
      <c r="B512" s="122"/>
      <c r="C512" s="122"/>
      <c r="D512" s="132"/>
      <c r="E512" s="98" t="s">
        <v>1086</v>
      </c>
      <c r="F512" s="98" t="s">
        <v>1061</v>
      </c>
      <c r="G512" s="36">
        <v>407873</v>
      </c>
      <c r="H512" s="52">
        <v>2000</v>
      </c>
      <c r="I512" s="201"/>
      <c r="J512" s="134"/>
      <c r="K512" s="132"/>
    </row>
    <row r="513" spans="1:11">
      <c r="A513" s="122"/>
      <c r="B513" s="122"/>
      <c r="C513" s="122"/>
      <c r="D513" s="132"/>
      <c r="E513" s="98"/>
      <c r="F513" s="98"/>
      <c r="G513" s="36"/>
      <c r="H513" s="52"/>
      <c r="I513" s="201"/>
      <c r="J513" s="134"/>
      <c r="K513" s="132"/>
    </row>
    <row r="514" spans="1:11">
      <c r="A514" s="122">
        <v>13</v>
      </c>
      <c r="B514" s="122" t="s">
        <v>44</v>
      </c>
      <c r="C514" s="122" t="s">
        <v>1055</v>
      </c>
      <c r="D514" s="200" t="s">
        <v>1099</v>
      </c>
      <c r="E514" s="98" t="s">
        <v>1083</v>
      </c>
      <c r="F514" s="98" t="s">
        <v>1061</v>
      </c>
      <c r="G514" s="36">
        <v>407882</v>
      </c>
      <c r="H514" s="52">
        <v>3739</v>
      </c>
      <c r="I514" s="201">
        <v>50</v>
      </c>
      <c r="J514" s="134">
        <v>8290</v>
      </c>
      <c r="K514" s="132">
        <f>H514+H515+H516+I514+H517</f>
        <v>8289</v>
      </c>
    </row>
    <row r="515" spans="1:11">
      <c r="A515" s="122"/>
      <c r="B515" s="122"/>
      <c r="C515" s="122"/>
      <c r="D515" s="132"/>
      <c r="E515" s="98" t="s">
        <v>1085</v>
      </c>
      <c r="F515" s="98" t="s">
        <v>1061</v>
      </c>
      <c r="G515" s="36">
        <v>407858</v>
      </c>
      <c r="H515" s="52">
        <v>2500</v>
      </c>
      <c r="I515" s="201"/>
      <c r="J515" s="134"/>
      <c r="K515" s="132"/>
    </row>
    <row r="516" spans="1:11">
      <c r="A516" s="122"/>
      <c r="B516" s="122"/>
      <c r="C516" s="122"/>
      <c r="D516" s="132"/>
      <c r="E516" s="98" t="s">
        <v>1086</v>
      </c>
      <c r="F516" s="98" t="s">
        <v>1061</v>
      </c>
      <c r="G516" s="36">
        <v>407873</v>
      </c>
      <c r="H516" s="52">
        <v>2000</v>
      </c>
      <c r="I516" s="201"/>
      <c r="J516" s="134"/>
      <c r="K516" s="132"/>
    </row>
    <row r="517" spans="1:11">
      <c r="A517" s="122"/>
      <c r="B517" s="122"/>
      <c r="C517" s="122"/>
      <c r="D517" s="132"/>
      <c r="E517" s="98"/>
      <c r="F517" s="98"/>
      <c r="G517" s="36"/>
      <c r="H517" s="52"/>
      <c r="I517" s="201"/>
      <c r="J517" s="134"/>
      <c r="K517" s="132"/>
    </row>
    <row r="518" spans="1:11">
      <c r="A518" s="122">
        <v>14</v>
      </c>
      <c r="B518" s="122" t="s">
        <v>44</v>
      </c>
      <c r="C518" s="122" t="s">
        <v>1055</v>
      </c>
      <c r="D518" s="200" t="s">
        <v>1100</v>
      </c>
      <c r="E518" s="98" t="s">
        <v>1083</v>
      </c>
      <c r="F518" s="98" t="s">
        <v>1061</v>
      </c>
      <c r="G518" s="36">
        <v>407882</v>
      </c>
      <c r="H518" s="52">
        <v>3739</v>
      </c>
      <c r="I518" s="201">
        <v>50</v>
      </c>
      <c r="J518" s="134">
        <v>8290</v>
      </c>
      <c r="K518" s="132">
        <f>H518+H519+H520+I518+H521</f>
        <v>8289</v>
      </c>
    </row>
    <row r="519" spans="1:11">
      <c r="A519" s="122"/>
      <c r="B519" s="122"/>
      <c r="C519" s="122"/>
      <c r="D519" s="132"/>
      <c r="E519" s="98" t="s">
        <v>1088</v>
      </c>
      <c r="F519" s="98" t="s">
        <v>1061</v>
      </c>
      <c r="G519" s="36">
        <v>407860</v>
      </c>
      <c r="H519" s="52">
        <v>2500</v>
      </c>
      <c r="I519" s="201"/>
      <c r="J519" s="134"/>
      <c r="K519" s="132"/>
    </row>
    <row r="520" spans="1:11">
      <c r="A520" s="122"/>
      <c r="B520" s="122"/>
      <c r="C520" s="122"/>
      <c r="D520" s="132"/>
      <c r="E520" s="98" t="s">
        <v>1086</v>
      </c>
      <c r="F520" s="98" t="s">
        <v>1061</v>
      </c>
      <c r="G520" s="36">
        <v>407873</v>
      </c>
      <c r="H520" s="52">
        <v>2000</v>
      </c>
      <c r="I520" s="201"/>
      <c r="J520" s="134"/>
      <c r="K520" s="132"/>
    </row>
    <row r="521" spans="1:11">
      <c r="A521" s="122"/>
      <c r="B521" s="122"/>
      <c r="C521" s="122"/>
      <c r="D521" s="132"/>
      <c r="E521" s="98"/>
      <c r="F521" s="98"/>
      <c r="G521" s="36"/>
      <c r="H521" s="52"/>
      <c r="I521" s="201"/>
      <c r="J521" s="134"/>
      <c r="K521" s="132"/>
    </row>
    <row r="522" spans="1:11">
      <c r="A522" s="122">
        <v>15</v>
      </c>
      <c r="B522" s="122" t="s">
        <v>44</v>
      </c>
      <c r="C522" s="122" t="s">
        <v>1055</v>
      </c>
      <c r="D522" s="200" t="s">
        <v>1101</v>
      </c>
      <c r="E522" s="98" t="s">
        <v>1083</v>
      </c>
      <c r="F522" s="98" t="s">
        <v>1058</v>
      </c>
      <c r="G522" s="36">
        <v>407968</v>
      </c>
      <c r="H522" s="52">
        <v>3739</v>
      </c>
      <c r="I522" s="201">
        <v>50</v>
      </c>
      <c r="J522" s="134">
        <v>8290</v>
      </c>
      <c r="K522" s="132">
        <f>H522+H523+H524+I522+H525</f>
        <v>8289</v>
      </c>
    </row>
    <row r="523" spans="1:11">
      <c r="A523" s="122"/>
      <c r="B523" s="122"/>
      <c r="C523" s="122"/>
      <c r="D523" s="132"/>
      <c r="E523" s="98" t="s">
        <v>1085</v>
      </c>
      <c r="F523" s="98" t="s">
        <v>1061</v>
      </c>
      <c r="G523" s="36">
        <v>407858</v>
      </c>
      <c r="H523" s="52">
        <v>2500</v>
      </c>
      <c r="I523" s="201"/>
      <c r="J523" s="134"/>
      <c r="K523" s="132"/>
    </row>
    <row r="524" spans="1:11">
      <c r="A524" s="122"/>
      <c r="B524" s="122"/>
      <c r="C524" s="122"/>
      <c r="D524" s="132"/>
      <c r="E524" s="98" t="s">
        <v>1086</v>
      </c>
      <c r="F524" s="98" t="s">
        <v>1058</v>
      </c>
      <c r="G524" s="36">
        <v>407962</v>
      </c>
      <c r="H524" s="52">
        <v>2000</v>
      </c>
      <c r="I524" s="201"/>
      <c r="J524" s="134"/>
      <c r="K524" s="132"/>
    </row>
    <row r="525" spans="1:11">
      <c r="A525" s="122"/>
      <c r="B525" s="122"/>
      <c r="C525" s="122"/>
      <c r="D525" s="132"/>
      <c r="E525" s="98"/>
      <c r="F525" s="98"/>
      <c r="G525" s="36"/>
      <c r="H525" s="52"/>
      <c r="I525" s="201"/>
      <c r="J525" s="134"/>
      <c r="K525" s="132"/>
    </row>
    <row r="526" spans="1:11">
      <c r="A526" s="122">
        <v>16</v>
      </c>
      <c r="B526" s="122" t="s">
        <v>44</v>
      </c>
      <c r="C526" s="122" t="s">
        <v>1055</v>
      </c>
      <c r="D526" s="200" t="s">
        <v>1102</v>
      </c>
      <c r="E526" s="98" t="s">
        <v>1083</v>
      </c>
      <c r="F526" s="98" t="s">
        <v>1068</v>
      </c>
      <c r="G526" s="36">
        <v>407470</v>
      </c>
      <c r="H526" s="52">
        <v>3739</v>
      </c>
      <c r="I526" s="201">
        <v>50</v>
      </c>
      <c r="J526" s="134">
        <v>8290</v>
      </c>
      <c r="K526" s="132">
        <f>H526+H527+H528+I526+H529</f>
        <v>8289</v>
      </c>
    </row>
    <row r="527" spans="1:11">
      <c r="A527" s="122"/>
      <c r="B527" s="122"/>
      <c r="C527" s="122"/>
      <c r="D527" s="132"/>
      <c r="E527" s="98" t="s">
        <v>1085</v>
      </c>
      <c r="F527" s="98" t="s">
        <v>1061</v>
      </c>
      <c r="G527" s="36">
        <v>407858</v>
      </c>
      <c r="H527" s="52">
        <v>2500</v>
      </c>
      <c r="I527" s="201"/>
      <c r="J527" s="134"/>
      <c r="K527" s="132"/>
    </row>
    <row r="528" spans="1:11">
      <c r="A528" s="122"/>
      <c r="B528" s="122"/>
      <c r="C528" s="122"/>
      <c r="D528" s="132"/>
      <c r="E528" s="98" t="s">
        <v>1086</v>
      </c>
      <c r="F528" s="98" t="s">
        <v>1058</v>
      </c>
      <c r="G528" s="36">
        <v>407962</v>
      </c>
      <c r="H528" s="52">
        <v>2000</v>
      </c>
      <c r="I528" s="201"/>
      <c r="J528" s="134"/>
      <c r="K528" s="132"/>
    </row>
    <row r="529" spans="1:11">
      <c r="A529" s="122"/>
      <c r="B529" s="122"/>
      <c r="C529" s="122"/>
      <c r="D529" s="132"/>
      <c r="E529" s="98"/>
      <c r="F529" s="98"/>
      <c r="G529" s="36"/>
      <c r="H529" s="52"/>
      <c r="I529" s="201"/>
      <c r="J529" s="134"/>
      <c r="K529" s="132"/>
    </row>
    <row r="530" spans="1:11">
      <c r="A530" s="122">
        <v>17</v>
      </c>
      <c r="B530" s="122" t="s">
        <v>44</v>
      </c>
      <c r="C530" s="122" t="s">
        <v>1055</v>
      </c>
      <c r="D530" s="200" t="s">
        <v>1103</v>
      </c>
      <c r="E530" s="98" t="s">
        <v>1083</v>
      </c>
      <c r="F530" s="98" t="s">
        <v>1061</v>
      </c>
      <c r="G530" s="36">
        <v>407882</v>
      </c>
      <c r="H530" s="52">
        <v>3739</v>
      </c>
      <c r="I530" s="201">
        <v>50</v>
      </c>
      <c r="J530" s="134">
        <v>8290</v>
      </c>
      <c r="K530" s="132">
        <f>H530+H531+H532+I530+H533</f>
        <v>8289</v>
      </c>
    </row>
    <row r="531" spans="1:11">
      <c r="A531" s="122"/>
      <c r="B531" s="122"/>
      <c r="C531" s="122"/>
      <c r="D531" s="132"/>
      <c r="E531" s="98" t="s">
        <v>1085</v>
      </c>
      <c r="F531" s="98" t="s">
        <v>1061</v>
      </c>
      <c r="G531" s="36">
        <v>407858</v>
      </c>
      <c r="H531" s="52">
        <v>2500</v>
      </c>
      <c r="I531" s="201"/>
      <c r="J531" s="134"/>
      <c r="K531" s="132"/>
    </row>
    <row r="532" spans="1:11">
      <c r="A532" s="122"/>
      <c r="B532" s="122"/>
      <c r="C532" s="122"/>
      <c r="D532" s="132"/>
      <c r="E532" s="98" t="s">
        <v>1086</v>
      </c>
      <c r="F532" s="98" t="s">
        <v>1058</v>
      </c>
      <c r="G532" s="36">
        <v>407962</v>
      </c>
      <c r="H532" s="52">
        <v>2000</v>
      </c>
      <c r="I532" s="201"/>
      <c r="J532" s="134"/>
      <c r="K532" s="132"/>
    </row>
    <row r="533" spans="1:11">
      <c r="A533" s="122"/>
      <c r="B533" s="122"/>
      <c r="C533" s="122"/>
      <c r="D533" s="132"/>
      <c r="E533" s="98"/>
      <c r="F533" s="98"/>
      <c r="G533" s="36"/>
      <c r="H533" s="52"/>
      <c r="I533" s="201"/>
      <c r="J533" s="134"/>
      <c r="K533" s="132"/>
    </row>
    <row r="534" spans="1:11">
      <c r="A534" s="122">
        <v>18</v>
      </c>
      <c r="B534" s="122" t="s">
        <v>44</v>
      </c>
      <c r="C534" s="122" t="s">
        <v>1055</v>
      </c>
      <c r="D534" s="200" t="s">
        <v>1104</v>
      </c>
      <c r="E534" s="98" t="s">
        <v>1083</v>
      </c>
      <c r="F534" s="98" t="s">
        <v>1068</v>
      </c>
      <c r="G534" s="36">
        <v>407470</v>
      </c>
      <c r="H534" s="52">
        <v>3739</v>
      </c>
      <c r="I534" s="201">
        <v>50</v>
      </c>
      <c r="J534" s="134">
        <v>8290</v>
      </c>
      <c r="K534" s="132">
        <f>H534+H535+H536+I534+H537</f>
        <v>8289</v>
      </c>
    </row>
    <row r="535" spans="1:11">
      <c r="A535" s="122"/>
      <c r="B535" s="122"/>
      <c r="C535" s="122"/>
      <c r="D535" s="132"/>
      <c r="E535" s="98" t="s">
        <v>1085</v>
      </c>
      <c r="F535" s="98" t="s">
        <v>1061</v>
      </c>
      <c r="G535" s="36">
        <v>407858</v>
      </c>
      <c r="H535" s="52">
        <v>2500</v>
      </c>
      <c r="I535" s="201"/>
      <c r="J535" s="134"/>
      <c r="K535" s="132"/>
    </row>
    <row r="536" spans="1:11">
      <c r="A536" s="122"/>
      <c r="B536" s="122"/>
      <c r="C536" s="122"/>
      <c r="D536" s="132"/>
      <c r="E536" s="98" t="s">
        <v>1086</v>
      </c>
      <c r="F536" s="98" t="s">
        <v>1068</v>
      </c>
      <c r="G536" s="36">
        <v>407466</v>
      </c>
      <c r="H536" s="52">
        <v>2000</v>
      </c>
      <c r="I536" s="201"/>
      <c r="J536" s="134"/>
      <c r="K536" s="132"/>
    </row>
    <row r="537" spans="1:11">
      <c r="A537" s="122"/>
      <c r="B537" s="122"/>
      <c r="C537" s="122"/>
      <c r="D537" s="132"/>
      <c r="E537" s="98"/>
      <c r="F537" s="98"/>
      <c r="G537" s="36"/>
      <c r="H537" s="52"/>
      <c r="I537" s="201"/>
      <c r="J537" s="134"/>
      <c r="K537" s="132"/>
    </row>
    <row r="538" spans="1:11">
      <c r="A538" s="122">
        <v>19</v>
      </c>
      <c r="B538" s="122" t="s">
        <v>44</v>
      </c>
      <c r="C538" s="122" t="s">
        <v>1055</v>
      </c>
      <c r="D538" s="200" t="s">
        <v>1105</v>
      </c>
      <c r="E538" s="98" t="s">
        <v>1083</v>
      </c>
      <c r="F538" s="98" t="s">
        <v>1068</v>
      </c>
      <c r="G538" s="36">
        <v>407470</v>
      </c>
      <c r="H538" s="52">
        <v>3739</v>
      </c>
      <c r="I538" s="201">
        <v>50</v>
      </c>
      <c r="J538" s="134">
        <v>8290</v>
      </c>
      <c r="K538" s="132">
        <f>H538+H539+H540+I538+H541</f>
        <v>8289</v>
      </c>
    </row>
    <row r="539" spans="1:11">
      <c r="A539" s="122"/>
      <c r="B539" s="122"/>
      <c r="C539" s="122"/>
      <c r="D539" s="132"/>
      <c r="E539" s="98" t="s">
        <v>1088</v>
      </c>
      <c r="F539" s="98" t="s">
        <v>1061</v>
      </c>
      <c r="G539" s="36">
        <v>407860</v>
      </c>
      <c r="H539" s="52">
        <v>2500</v>
      </c>
      <c r="I539" s="201"/>
      <c r="J539" s="134"/>
      <c r="K539" s="132"/>
    </row>
    <row r="540" spans="1:11">
      <c r="A540" s="122"/>
      <c r="B540" s="122"/>
      <c r="C540" s="122"/>
      <c r="D540" s="132"/>
      <c r="E540" s="98" t="s">
        <v>1086</v>
      </c>
      <c r="F540" s="98" t="s">
        <v>1068</v>
      </c>
      <c r="G540" s="36">
        <v>407466</v>
      </c>
      <c r="H540" s="52">
        <v>2000</v>
      </c>
      <c r="I540" s="201"/>
      <c r="J540" s="134"/>
      <c r="K540" s="132"/>
    </row>
    <row r="541" spans="1:11">
      <c r="A541" s="122"/>
      <c r="B541" s="122"/>
      <c r="C541" s="122"/>
      <c r="D541" s="132"/>
      <c r="E541" s="98"/>
      <c r="F541" s="98"/>
      <c r="G541" s="36"/>
      <c r="H541" s="52"/>
      <c r="I541" s="201"/>
      <c r="J541" s="134"/>
      <c r="K541" s="132"/>
    </row>
    <row r="542" spans="1:11">
      <c r="A542" s="122">
        <v>20</v>
      </c>
      <c r="B542" s="122" t="s">
        <v>44</v>
      </c>
      <c r="C542" s="122" t="s">
        <v>1055</v>
      </c>
      <c r="D542" s="200" t="s">
        <v>1106</v>
      </c>
      <c r="E542" s="98" t="s">
        <v>1083</v>
      </c>
      <c r="F542" s="98" t="s">
        <v>1058</v>
      </c>
      <c r="G542" s="36">
        <v>407968</v>
      </c>
      <c r="H542" s="52">
        <v>3739</v>
      </c>
      <c r="I542" s="201">
        <v>50</v>
      </c>
      <c r="J542" s="134">
        <v>8290</v>
      </c>
      <c r="K542" s="132">
        <f>H542+H543+H544+I542+H545</f>
        <v>8289</v>
      </c>
    </row>
    <row r="543" spans="1:11">
      <c r="A543" s="122"/>
      <c r="B543" s="122"/>
      <c r="C543" s="122"/>
      <c r="D543" s="132"/>
      <c r="E543" s="98" t="s">
        <v>1085</v>
      </c>
      <c r="F543" s="98" t="s">
        <v>1061</v>
      </c>
      <c r="G543" s="36">
        <v>407858</v>
      </c>
      <c r="H543" s="52">
        <v>2500</v>
      </c>
      <c r="I543" s="201"/>
      <c r="J543" s="134"/>
      <c r="K543" s="132"/>
    </row>
    <row r="544" spans="1:11">
      <c r="A544" s="122"/>
      <c r="B544" s="122"/>
      <c r="C544" s="122"/>
      <c r="D544" s="132"/>
      <c r="E544" s="98" t="s">
        <v>1086</v>
      </c>
      <c r="F544" s="98" t="s">
        <v>1068</v>
      </c>
      <c r="G544" s="36">
        <v>407466</v>
      </c>
      <c r="H544" s="52">
        <v>2000</v>
      </c>
      <c r="I544" s="201"/>
      <c r="J544" s="134"/>
      <c r="K544" s="132"/>
    </row>
    <row r="545" spans="1:11">
      <c r="A545" s="122"/>
      <c r="B545" s="122"/>
      <c r="C545" s="122"/>
      <c r="D545" s="132"/>
      <c r="E545" s="98"/>
      <c r="F545" s="98"/>
      <c r="G545" s="36"/>
      <c r="H545" s="52"/>
      <c r="I545" s="201"/>
      <c r="J545" s="134"/>
      <c r="K545" s="132"/>
    </row>
    <row r="546" spans="1:11">
      <c r="A546" s="122">
        <v>21</v>
      </c>
      <c r="B546" s="122" t="s">
        <v>44</v>
      </c>
      <c r="C546" s="122" t="s">
        <v>1055</v>
      </c>
      <c r="D546" s="200" t="s">
        <v>1107</v>
      </c>
      <c r="E546" s="98" t="s">
        <v>1083</v>
      </c>
      <c r="F546" s="98" t="s">
        <v>1061</v>
      </c>
      <c r="G546" s="36">
        <v>407882</v>
      </c>
      <c r="H546" s="52">
        <v>3739</v>
      </c>
      <c r="I546" s="201">
        <v>50</v>
      </c>
      <c r="J546" s="134">
        <v>8290</v>
      </c>
      <c r="K546" s="132">
        <f>H546+H547+H548+I546+H549</f>
        <v>8289</v>
      </c>
    </row>
    <row r="547" spans="1:11">
      <c r="A547" s="122"/>
      <c r="B547" s="122"/>
      <c r="C547" s="122"/>
      <c r="D547" s="132"/>
      <c r="E547" s="98" t="s">
        <v>1085</v>
      </c>
      <c r="F547" s="98" t="s">
        <v>1061</v>
      </c>
      <c r="G547" s="36">
        <v>407858</v>
      </c>
      <c r="H547" s="52">
        <v>2500</v>
      </c>
      <c r="I547" s="201"/>
      <c r="J547" s="134"/>
      <c r="K547" s="132"/>
    </row>
    <row r="548" spans="1:11">
      <c r="A548" s="122"/>
      <c r="B548" s="122"/>
      <c r="C548" s="122"/>
      <c r="D548" s="132"/>
      <c r="E548" s="98" t="s">
        <v>1086</v>
      </c>
      <c r="F548" s="98" t="s">
        <v>1068</v>
      </c>
      <c r="G548" s="36">
        <v>407466</v>
      </c>
      <c r="H548" s="52">
        <v>2000</v>
      </c>
      <c r="I548" s="201"/>
      <c r="J548" s="134"/>
      <c r="K548" s="132"/>
    </row>
    <row r="549" spans="1:11">
      <c r="A549" s="122"/>
      <c r="B549" s="122"/>
      <c r="C549" s="122"/>
      <c r="D549" s="132"/>
      <c r="E549" s="98"/>
      <c r="F549" s="98"/>
      <c r="G549" s="36"/>
      <c r="H549" s="52"/>
      <c r="I549" s="201"/>
      <c r="J549" s="134"/>
      <c r="K549" s="132"/>
    </row>
    <row r="550" spans="1:11">
      <c r="A550" s="122">
        <v>22</v>
      </c>
      <c r="B550" s="122" t="s">
        <v>44</v>
      </c>
      <c r="C550" s="122" t="s">
        <v>1055</v>
      </c>
      <c r="D550" s="200" t="s">
        <v>1108</v>
      </c>
      <c r="E550" s="98" t="s">
        <v>1083</v>
      </c>
      <c r="F550" s="98" t="s">
        <v>1058</v>
      </c>
      <c r="G550" s="36">
        <v>407968</v>
      </c>
      <c r="H550" s="52">
        <v>3739</v>
      </c>
      <c r="I550" s="201">
        <v>50</v>
      </c>
      <c r="J550" s="134">
        <v>8290</v>
      </c>
      <c r="K550" s="132">
        <f>H550+H551+H552+I550+H553</f>
        <v>8289</v>
      </c>
    </row>
    <row r="551" spans="1:11">
      <c r="A551" s="122"/>
      <c r="B551" s="122"/>
      <c r="C551" s="122"/>
      <c r="D551" s="132"/>
      <c r="E551" s="98" t="s">
        <v>1085</v>
      </c>
      <c r="F551" s="98" t="s">
        <v>1061</v>
      </c>
      <c r="G551" s="36">
        <v>407858</v>
      </c>
      <c r="H551" s="52">
        <v>2500</v>
      </c>
      <c r="I551" s="201"/>
      <c r="J551" s="134"/>
      <c r="K551" s="132"/>
    </row>
    <row r="552" spans="1:11">
      <c r="A552" s="122"/>
      <c r="B552" s="122"/>
      <c r="C552" s="122"/>
      <c r="D552" s="132"/>
      <c r="E552" s="98" t="s">
        <v>1086</v>
      </c>
      <c r="F552" s="98" t="s">
        <v>1061</v>
      </c>
      <c r="G552" s="36">
        <v>407873</v>
      </c>
      <c r="H552" s="52">
        <v>2000</v>
      </c>
      <c r="I552" s="201"/>
      <c r="J552" s="134"/>
      <c r="K552" s="132"/>
    </row>
    <row r="553" spans="1:11">
      <c r="A553" s="122"/>
      <c r="B553" s="122"/>
      <c r="C553" s="122"/>
      <c r="D553" s="132"/>
      <c r="E553" s="98"/>
      <c r="F553" s="98"/>
      <c r="G553" s="36"/>
      <c r="H553" s="52"/>
      <c r="I553" s="201"/>
      <c r="J553" s="134"/>
      <c r="K553" s="132"/>
    </row>
    <row r="554" spans="1:11">
      <c r="A554" s="122">
        <v>23</v>
      </c>
      <c r="B554" s="122" t="s">
        <v>44</v>
      </c>
      <c r="C554" s="122" t="s">
        <v>1055</v>
      </c>
      <c r="D554" s="200" t="s">
        <v>1109</v>
      </c>
      <c r="E554" s="98" t="s">
        <v>1083</v>
      </c>
      <c r="F554" s="98" t="s">
        <v>1068</v>
      </c>
      <c r="G554" s="36">
        <v>407470</v>
      </c>
      <c r="H554" s="52">
        <v>3739</v>
      </c>
      <c r="I554" s="201">
        <v>50</v>
      </c>
      <c r="J554" s="134">
        <v>8290</v>
      </c>
      <c r="K554" s="132">
        <f>H554+H555+H556+I554+H557</f>
        <v>8289</v>
      </c>
    </row>
    <row r="555" spans="1:11">
      <c r="A555" s="122"/>
      <c r="B555" s="122"/>
      <c r="C555" s="122"/>
      <c r="D555" s="132"/>
      <c r="E555" s="98" t="s">
        <v>1085</v>
      </c>
      <c r="F555" s="98" t="s">
        <v>1061</v>
      </c>
      <c r="G555" s="36">
        <v>407858</v>
      </c>
      <c r="H555" s="52">
        <v>2500</v>
      </c>
      <c r="I555" s="201"/>
      <c r="J555" s="134"/>
      <c r="K555" s="132"/>
    </row>
    <row r="556" spans="1:11">
      <c r="A556" s="122"/>
      <c r="B556" s="122"/>
      <c r="C556" s="122"/>
      <c r="D556" s="132"/>
      <c r="E556" s="98" t="s">
        <v>1086</v>
      </c>
      <c r="F556" s="98" t="s">
        <v>1061</v>
      </c>
      <c r="G556" s="36">
        <v>407873</v>
      </c>
      <c r="H556" s="52">
        <v>2000</v>
      </c>
      <c r="I556" s="201"/>
      <c r="J556" s="134"/>
      <c r="K556" s="132"/>
    </row>
    <row r="557" spans="1:11">
      <c r="A557" s="122"/>
      <c r="B557" s="122"/>
      <c r="C557" s="122"/>
      <c r="D557" s="132"/>
      <c r="E557" s="98"/>
      <c r="F557" s="98"/>
      <c r="G557" s="36"/>
      <c r="H557" s="52"/>
      <c r="I557" s="201"/>
      <c r="J557" s="134"/>
      <c r="K557" s="132"/>
    </row>
    <row r="558" spans="1:11" ht="14.25">
      <c r="A558" s="122">
        <v>1</v>
      </c>
      <c r="B558" s="122" t="s">
        <v>29</v>
      </c>
      <c r="C558" s="122" t="s">
        <v>1110</v>
      </c>
      <c r="D558" s="122" t="s">
        <v>1124</v>
      </c>
      <c r="E558" s="40" t="s">
        <v>1125</v>
      </c>
      <c r="F558" s="40" t="s">
        <v>1112</v>
      </c>
      <c r="G558" s="36">
        <v>224040</v>
      </c>
      <c r="H558" s="105">
        <v>6880</v>
      </c>
      <c r="I558" s="198"/>
      <c r="J558" s="199">
        <v>8290</v>
      </c>
      <c r="K558" s="198">
        <f>SUM(H558:H560)+I558</f>
        <v>8290</v>
      </c>
    </row>
    <row r="559" spans="1:11" ht="14.25">
      <c r="A559" s="122"/>
      <c r="B559" s="122"/>
      <c r="C559" s="122" t="s">
        <v>1110</v>
      </c>
      <c r="D559" s="122" t="s">
        <v>1124</v>
      </c>
      <c r="E559" s="40" t="s">
        <v>1116</v>
      </c>
      <c r="F559" s="40" t="s">
        <v>1117</v>
      </c>
      <c r="G559" s="36">
        <v>33186</v>
      </c>
      <c r="H559" s="105">
        <v>910</v>
      </c>
      <c r="I559" s="198"/>
      <c r="J559" s="199"/>
      <c r="K559" s="198"/>
    </row>
    <row r="560" spans="1:11" ht="14.25">
      <c r="A560" s="122"/>
      <c r="B560" s="122"/>
      <c r="C560" s="122" t="s">
        <v>1110</v>
      </c>
      <c r="D560" s="122" t="s">
        <v>1124</v>
      </c>
      <c r="E560" s="40" t="s">
        <v>1114</v>
      </c>
      <c r="F560" s="40" t="s">
        <v>1112</v>
      </c>
      <c r="G560" s="36">
        <v>258465</v>
      </c>
      <c r="H560" s="105">
        <v>500</v>
      </c>
      <c r="I560" s="198"/>
      <c r="J560" s="199"/>
      <c r="K560" s="198"/>
    </row>
    <row r="561" spans="1:11" ht="14.25">
      <c r="A561" s="122">
        <v>2</v>
      </c>
      <c r="B561" s="122" t="s">
        <v>29</v>
      </c>
      <c r="C561" s="122" t="s">
        <v>1110</v>
      </c>
      <c r="D561" s="122" t="s">
        <v>1126</v>
      </c>
      <c r="E561" s="40" t="s">
        <v>1127</v>
      </c>
      <c r="F561" s="40" t="s">
        <v>1112</v>
      </c>
      <c r="G561" s="36">
        <v>224040</v>
      </c>
      <c r="H561" s="105">
        <v>6880</v>
      </c>
      <c r="I561" s="198"/>
      <c r="J561" s="199">
        <v>8290</v>
      </c>
      <c r="K561" s="198">
        <f>SUM(H561:H563)+I561</f>
        <v>8290</v>
      </c>
    </row>
    <row r="562" spans="1:11" ht="14.25">
      <c r="A562" s="122"/>
      <c r="B562" s="122"/>
      <c r="C562" s="122" t="s">
        <v>1110</v>
      </c>
      <c r="D562" s="122" t="s">
        <v>1126</v>
      </c>
      <c r="E562" s="40" t="s">
        <v>1123</v>
      </c>
      <c r="F562" s="40" t="s">
        <v>1112</v>
      </c>
      <c r="G562" s="36">
        <v>30675</v>
      </c>
      <c r="H562" s="105">
        <v>910</v>
      </c>
      <c r="I562" s="198"/>
      <c r="J562" s="199"/>
      <c r="K562" s="198"/>
    </row>
    <row r="563" spans="1:11" ht="14.25">
      <c r="A563" s="122"/>
      <c r="B563" s="122"/>
      <c r="C563" s="122" t="s">
        <v>1110</v>
      </c>
      <c r="D563" s="122" t="s">
        <v>1126</v>
      </c>
      <c r="E563" s="40" t="s">
        <v>1114</v>
      </c>
      <c r="F563" s="40" t="s">
        <v>1112</v>
      </c>
      <c r="G563" s="36">
        <v>258465</v>
      </c>
      <c r="H563" s="105">
        <v>500</v>
      </c>
      <c r="I563" s="198"/>
      <c r="J563" s="199"/>
      <c r="K563" s="198"/>
    </row>
    <row r="564" spans="1:11" ht="14.25">
      <c r="A564" s="122">
        <v>3</v>
      </c>
      <c r="B564" s="122" t="s">
        <v>29</v>
      </c>
      <c r="C564" s="122" t="s">
        <v>1110</v>
      </c>
      <c r="D564" s="122" t="s">
        <v>1128</v>
      </c>
      <c r="E564" s="40" t="s">
        <v>1127</v>
      </c>
      <c r="F564" s="40" t="s">
        <v>1112</v>
      </c>
      <c r="G564" s="36">
        <v>224040</v>
      </c>
      <c r="H564" s="105">
        <v>6880</v>
      </c>
      <c r="I564" s="122"/>
      <c r="J564" s="134">
        <v>8290</v>
      </c>
      <c r="K564" s="122">
        <f>SUM(H564:H566)+I564</f>
        <v>8290</v>
      </c>
    </row>
    <row r="565" spans="1:11" ht="14.25">
      <c r="A565" s="122"/>
      <c r="B565" s="122"/>
      <c r="C565" s="122" t="s">
        <v>1110</v>
      </c>
      <c r="D565" s="122" t="s">
        <v>1128</v>
      </c>
      <c r="E565" s="40" t="s">
        <v>1121</v>
      </c>
      <c r="F565" s="40" t="s">
        <v>1117</v>
      </c>
      <c r="G565" s="36">
        <v>258096</v>
      </c>
      <c r="H565" s="105">
        <v>910</v>
      </c>
      <c r="I565" s="122"/>
      <c r="J565" s="134"/>
      <c r="K565" s="122"/>
    </row>
    <row r="566" spans="1:11" ht="14.25">
      <c r="A566" s="122"/>
      <c r="B566" s="122"/>
      <c r="C566" s="122" t="s">
        <v>1110</v>
      </c>
      <c r="D566" s="122" t="s">
        <v>1128</v>
      </c>
      <c r="E566" s="40" t="s">
        <v>1114</v>
      </c>
      <c r="F566" s="40" t="s">
        <v>1112</v>
      </c>
      <c r="G566" s="36">
        <v>258465</v>
      </c>
      <c r="H566" s="105">
        <v>500</v>
      </c>
      <c r="I566" s="122"/>
      <c r="J566" s="134"/>
      <c r="K566" s="122"/>
    </row>
    <row r="567" spans="1:11" ht="14.25">
      <c r="A567" s="122">
        <v>4</v>
      </c>
      <c r="B567" s="122" t="s">
        <v>29</v>
      </c>
      <c r="C567" s="122" t="s">
        <v>1110</v>
      </c>
      <c r="D567" s="122" t="s">
        <v>1129</v>
      </c>
      <c r="E567" s="40" t="s">
        <v>1127</v>
      </c>
      <c r="F567" s="40" t="s">
        <v>1112</v>
      </c>
      <c r="G567" s="36">
        <v>224040</v>
      </c>
      <c r="H567" s="105">
        <v>6880</v>
      </c>
      <c r="I567" s="122"/>
      <c r="J567" s="134">
        <v>8290</v>
      </c>
      <c r="K567" s="122">
        <f>SUM(H567:H569)+I567</f>
        <v>8290</v>
      </c>
    </row>
    <row r="568" spans="1:11" ht="14.25">
      <c r="A568" s="122"/>
      <c r="B568" s="122"/>
      <c r="C568" s="122" t="s">
        <v>1110</v>
      </c>
      <c r="D568" s="122" t="s">
        <v>1129</v>
      </c>
      <c r="E568" s="40" t="s">
        <v>1119</v>
      </c>
      <c r="F568" s="40" t="s">
        <v>1117</v>
      </c>
      <c r="G568" s="36" t="s">
        <v>1278</v>
      </c>
      <c r="H568" s="105">
        <v>910</v>
      </c>
      <c r="I568" s="122"/>
      <c r="J568" s="134"/>
      <c r="K568" s="122"/>
    </row>
    <row r="569" spans="1:11" ht="14.25">
      <c r="A569" s="122"/>
      <c r="B569" s="122"/>
      <c r="C569" s="122" t="s">
        <v>1110</v>
      </c>
      <c r="D569" s="122" t="s">
        <v>1129</v>
      </c>
      <c r="E569" s="40" t="s">
        <v>1114</v>
      </c>
      <c r="F569" s="40" t="s">
        <v>1112</v>
      </c>
      <c r="G569" s="36">
        <v>258465</v>
      </c>
      <c r="H569" s="105">
        <v>500</v>
      </c>
      <c r="I569" s="122"/>
      <c r="J569" s="134"/>
      <c r="K569" s="122"/>
    </row>
    <row r="570" spans="1:11" ht="14.25">
      <c r="A570" s="122">
        <v>5</v>
      </c>
      <c r="B570" s="122" t="s">
        <v>29</v>
      </c>
      <c r="C570" s="122" t="s">
        <v>1110</v>
      </c>
      <c r="D570" s="122" t="s">
        <v>1130</v>
      </c>
      <c r="E570" s="40" t="s">
        <v>1127</v>
      </c>
      <c r="F570" s="40" t="s">
        <v>1112</v>
      </c>
      <c r="G570" s="36">
        <v>224040</v>
      </c>
      <c r="H570" s="105">
        <v>6880</v>
      </c>
      <c r="I570" s="122"/>
      <c r="J570" s="134">
        <v>8290</v>
      </c>
      <c r="K570" s="122">
        <f>SUM(H570:H573)+I570</f>
        <v>8610</v>
      </c>
    </row>
    <row r="571" spans="1:11" ht="14.25">
      <c r="A571" s="122"/>
      <c r="B571" s="122"/>
      <c r="C571" s="122" t="s">
        <v>1110</v>
      </c>
      <c r="D571" s="122" t="s">
        <v>1130</v>
      </c>
      <c r="E571" s="40" t="s">
        <v>1116</v>
      </c>
      <c r="F571" s="40" t="s">
        <v>1117</v>
      </c>
      <c r="G571" s="36">
        <v>33186</v>
      </c>
      <c r="H571" s="105">
        <v>910</v>
      </c>
      <c r="I571" s="122"/>
      <c r="J571" s="134"/>
      <c r="K571" s="122"/>
    </row>
    <row r="572" spans="1:11" ht="14.25">
      <c r="A572" s="122"/>
      <c r="B572" s="122"/>
      <c r="C572" s="122" t="s">
        <v>1110</v>
      </c>
      <c r="D572" s="122" t="s">
        <v>1130</v>
      </c>
      <c r="E572" s="40" t="s">
        <v>1114</v>
      </c>
      <c r="F572" s="40" t="s">
        <v>1112</v>
      </c>
      <c r="G572" s="36">
        <v>258465</v>
      </c>
      <c r="H572" s="105">
        <v>500</v>
      </c>
      <c r="I572" s="122"/>
      <c r="J572" s="134"/>
      <c r="K572" s="122"/>
    </row>
    <row r="573" spans="1:11" ht="14.25">
      <c r="A573" s="122"/>
      <c r="B573" s="122"/>
      <c r="C573" s="122" t="s">
        <v>1110</v>
      </c>
      <c r="D573" s="122" t="s">
        <v>1130</v>
      </c>
      <c r="E573" s="40" t="s">
        <v>1131</v>
      </c>
      <c r="F573" s="40" t="s">
        <v>1112</v>
      </c>
      <c r="G573" s="36">
        <v>258642</v>
      </c>
      <c r="H573" s="105">
        <v>320</v>
      </c>
      <c r="I573" s="122"/>
      <c r="J573" s="134"/>
      <c r="K573" s="122"/>
    </row>
    <row r="574" spans="1:11" ht="14.25">
      <c r="A574" s="122">
        <v>6</v>
      </c>
      <c r="B574" s="122" t="s">
        <v>29</v>
      </c>
      <c r="C574" s="122" t="s">
        <v>1110</v>
      </c>
      <c r="D574" s="122" t="s">
        <v>1132</v>
      </c>
      <c r="E574" s="40" t="s">
        <v>1127</v>
      </c>
      <c r="F574" s="40" t="s">
        <v>1112</v>
      </c>
      <c r="G574" s="36">
        <v>224040</v>
      </c>
      <c r="H574" s="105">
        <v>6880</v>
      </c>
      <c r="I574" s="122"/>
      <c r="J574" s="134">
        <v>8290</v>
      </c>
      <c r="K574" s="122">
        <f>SUM(H574:H576)+I574</f>
        <v>8290</v>
      </c>
    </row>
    <row r="575" spans="1:11" ht="14.25">
      <c r="A575" s="122"/>
      <c r="B575" s="122"/>
      <c r="C575" s="122" t="s">
        <v>1110</v>
      </c>
      <c r="D575" s="122" t="s">
        <v>1132</v>
      </c>
      <c r="E575" s="40" t="s">
        <v>1113</v>
      </c>
      <c r="F575" s="40" t="s">
        <v>1112</v>
      </c>
      <c r="G575" s="36">
        <v>30656</v>
      </c>
      <c r="H575" s="105">
        <v>910</v>
      </c>
      <c r="I575" s="122"/>
      <c r="J575" s="134"/>
      <c r="K575" s="122"/>
    </row>
    <row r="576" spans="1:11" ht="14.25">
      <c r="A576" s="122"/>
      <c r="B576" s="122"/>
      <c r="C576" s="122" t="s">
        <v>1110</v>
      </c>
      <c r="D576" s="122" t="s">
        <v>1132</v>
      </c>
      <c r="E576" s="40" t="s">
        <v>1114</v>
      </c>
      <c r="F576" s="40" t="s">
        <v>1112</v>
      </c>
      <c r="G576" s="36">
        <v>258465</v>
      </c>
      <c r="H576" s="105">
        <v>500</v>
      </c>
      <c r="I576" s="122"/>
      <c r="J576" s="134"/>
      <c r="K576" s="122"/>
    </row>
  </sheetData>
  <mergeCells count="1162">
    <mergeCell ref="K6:K8"/>
    <mergeCell ref="A9:A11"/>
    <mergeCell ref="B9:B11"/>
    <mergeCell ref="C9:C11"/>
    <mergeCell ref="D9:D11"/>
    <mergeCell ref="I9:I11"/>
    <mergeCell ref="J9:J11"/>
    <mergeCell ref="K9:K11"/>
    <mergeCell ref="A6:A8"/>
    <mergeCell ref="B6:B8"/>
    <mergeCell ref="C6:C8"/>
    <mergeCell ref="D6:D8"/>
    <mergeCell ref="I6:I8"/>
    <mergeCell ref="J6:J8"/>
    <mergeCell ref="A3:A5"/>
    <mergeCell ref="B3:B5"/>
    <mergeCell ref="C3:C5"/>
    <mergeCell ref="D3:D5"/>
    <mergeCell ref="I3:I5"/>
    <mergeCell ref="J3:J5"/>
    <mergeCell ref="K3:K5"/>
    <mergeCell ref="K18:K20"/>
    <mergeCell ref="A21:A23"/>
    <mergeCell ref="B21:B23"/>
    <mergeCell ref="C21:C23"/>
    <mergeCell ref="D21:D23"/>
    <mergeCell ref="I21:I23"/>
    <mergeCell ref="J21:J23"/>
    <mergeCell ref="K21:K23"/>
    <mergeCell ref="A18:A20"/>
    <mergeCell ref="B18:B20"/>
    <mergeCell ref="C18:C20"/>
    <mergeCell ref="D18:D20"/>
    <mergeCell ref="I18:I20"/>
    <mergeCell ref="J18:J20"/>
    <mergeCell ref="K12:K14"/>
    <mergeCell ref="A15:A17"/>
    <mergeCell ref="B15:B17"/>
    <mergeCell ref="C15:C17"/>
    <mergeCell ref="D15:D17"/>
    <mergeCell ref="I15:I17"/>
    <mergeCell ref="J15:J17"/>
    <mergeCell ref="K15:K17"/>
    <mergeCell ref="A12:A14"/>
    <mergeCell ref="B12:B14"/>
    <mergeCell ref="C12:C14"/>
    <mergeCell ref="D12:D14"/>
    <mergeCell ref="I12:I14"/>
    <mergeCell ref="J12:J14"/>
    <mergeCell ref="K30:K32"/>
    <mergeCell ref="A33:A35"/>
    <mergeCell ref="B33:B35"/>
    <mergeCell ref="C33:C35"/>
    <mergeCell ref="D33:D35"/>
    <mergeCell ref="I33:I35"/>
    <mergeCell ref="J33:J35"/>
    <mergeCell ref="K33:K35"/>
    <mergeCell ref="A30:A32"/>
    <mergeCell ref="B30:B32"/>
    <mergeCell ref="C30:C32"/>
    <mergeCell ref="D30:D32"/>
    <mergeCell ref="I30:I32"/>
    <mergeCell ref="J30:J32"/>
    <mergeCell ref="K24:K26"/>
    <mergeCell ref="A27:A29"/>
    <mergeCell ref="B27:B29"/>
    <mergeCell ref="C27:C29"/>
    <mergeCell ref="D27:D29"/>
    <mergeCell ref="I27:I29"/>
    <mergeCell ref="J27:J29"/>
    <mergeCell ref="K27:K29"/>
    <mergeCell ref="A24:A26"/>
    <mergeCell ref="B24:B26"/>
    <mergeCell ref="C24:C26"/>
    <mergeCell ref="D24:D26"/>
    <mergeCell ref="I24:I26"/>
    <mergeCell ref="J24:J26"/>
    <mergeCell ref="K42:K44"/>
    <mergeCell ref="A45:A47"/>
    <mergeCell ref="B45:B47"/>
    <mergeCell ref="C45:C47"/>
    <mergeCell ref="D45:D47"/>
    <mergeCell ref="I45:I47"/>
    <mergeCell ref="J45:J47"/>
    <mergeCell ref="K45:K47"/>
    <mergeCell ref="A42:A44"/>
    <mergeCell ref="B42:B44"/>
    <mergeCell ref="C42:C44"/>
    <mergeCell ref="D42:D44"/>
    <mergeCell ref="I42:I44"/>
    <mergeCell ref="J42:J44"/>
    <mergeCell ref="K36:K38"/>
    <mergeCell ref="A39:A41"/>
    <mergeCell ref="B39:B41"/>
    <mergeCell ref="C39:C41"/>
    <mergeCell ref="D39:D41"/>
    <mergeCell ref="I39:I41"/>
    <mergeCell ref="J39:J41"/>
    <mergeCell ref="K39:K41"/>
    <mergeCell ref="A36:A38"/>
    <mergeCell ref="B36:B38"/>
    <mergeCell ref="C36:C38"/>
    <mergeCell ref="D36:D38"/>
    <mergeCell ref="I36:I38"/>
    <mergeCell ref="J36:J38"/>
    <mergeCell ref="K54:K56"/>
    <mergeCell ref="A57:A59"/>
    <mergeCell ref="B57:B59"/>
    <mergeCell ref="C57:C59"/>
    <mergeCell ref="D57:D59"/>
    <mergeCell ref="I57:I59"/>
    <mergeCell ref="J57:J59"/>
    <mergeCell ref="K57:K59"/>
    <mergeCell ref="A54:A56"/>
    <mergeCell ref="B54:B56"/>
    <mergeCell ref="C54:C56"/>
    <mergeCell ref="D54:D56"/>
    <mergeCell ref="I54:I56"/>
    <mergeCell ref="J54:J56"/>
    <mergeCell ref="K48:K50"/>
    <mergeCell ref="A51:A53"/>
    <mergeCell ref="B51:B53"/>
    <mergeCell ref="C51:C53"/>
    <mergeCell ref="D51:D53"/>
    <mergeCell ref="I51:I53"/>
    <mergeCell ref="J51:J53"/>
    <mergeCell ref="K51:K53"/>
    <mergeCell ref="A48:A50"/>
    <mergeCell ref="B48:B50"/>
    <mergeCell ref="C48:C50"/>
    <mergeCell ref="D48:D50"/>
    <mergeCell ref="I48:I50"/>
    <mergeCell ref="J48:J50"/>
    <mergeCell ref="K66:K68"/>
    <mergeCell ref="A69:A71"/>
    <mergeCell ref="B69:B71"/>
    <mergeCell ref="C69:C71"/>
    <mergeCell ref="D69:D71"/>
    <mergeCell ref="I69:I71"/>
    <mergeCell ref="J69:J71"/>
    <mergeCell ref="K69:K71"/>
    <mergeCell ref="A66:A68"/>
    <mergeCell ref="B66:B68"/>
    <mergeCell ref="C66:C68"/>
    <mergeCell ref="D66:D68"/>
    <mergeCell ref="I66:I68"/>
    <mergeCell ref="J66:J68"/>
    <mergeCell ref="K60:K62"/>
    <mergeCell ref="A63:A65"/>
    <mergeCell ref="B63:B65"/>
    <mergeCell ref="C63:C65"/>
    <mergeCell ref="D63:D65"/>
    <mergeCell ref="I63:I65"/>
    <mergeCell ref="J63:J65"/>
    <mergeCell ref="K63:K65"/>
    <mergeCell ref="A60:A62"/>
    <mergeCell ref="B60:B62"/>
    <mergeCell ref="C60:C62"/>
    <mergeCell ref="D60:D62"/>
    <mergeCell ref="I60:I62"/>
    <mergeCell ref="J60:J62"/>
    <mergeCell ref="K78:K80"/>
    <mergeCell ref="A81:A83"/>
    <mergeCell ref="B81:B83"/>
    <mergeCell ref="C81:C83"/>
    <mergeCell ref="D81:D83"/>
    <mergeCell ref="I81:I83"/>
    <mergeCell ref="J81:J83"/>
    <mergeCell ref="K81:K83"/>
    <mergeCell ref="A78:A80"/>
    <mergeCell ref="B78:B80"/>
    <mergeCell ref="C78:C80"/>
    <mergeCell ref="D78:D80"/>
    <mergeCell ref="I78:I80"/>
    <mergeCell ref="J78:J80"/>
    <mergeCell ref="K72:K74"/>
    <mergeCell ref="A75:A77"/>
    <mergeCell ref="B75:B77"/>
    <mergeCell ref="C75:C77"/>
    <mergeCell ref="D75:D77"/>
    <mergeCell ref="I75:I77"/>
    <mergeCell ref="J75:J77"/>
    <mergeCell ref="K75:K77"/>
    <mergeCell ref="A72:A74"/>
    <mergeCell ref="B72:B74"/>
    <mergeCell ref="C72:C74"/>
    <mergeCell ref="D72:D74"/>
    <mergeCell ref="I72:I74"/>
    <mergeCell ref="J72:J74"/>
    <mergeCell ref="K90:K92"/>
    <mergeCell ref="A93:A95"/>
    <mergeCell ref="B93:B95"/>
    <mergeCell ref="C93:C95"/>
    <mergeCell ref="D93:D95"/>
    <mergeCell ref="I93:I95"/>
    <mergeCell ref="J93:J95"/>
    <mergeCell ref="K93:K95"/>
    <mergeCell ref="A90:A92"/>
    <mergeCell ref="B90:B92"/>
    <mergeCell ref="C90:C92"/>
    <mergeCell ref="D90:D92"/>
    <mergeCell ref="I90:I92"/>
    <mergeCell ref="J90:J92"/>
    <mergeCell ref="K84:K86"/>
    <mergeCell ref="A87:A89"/>
    <mergeCell ref="B87:B89"/>
    <mergeCell ref="C87:C89"/>
    <mergeCell ref="D87:D89"/>
    <mergeCell ref="I87:I89"/>
    <mergeCell ref="J87:J89"/>
    <mergeCell ref="K87:K89"/>
    <mergeCell ref="A84:A86"/>
    <mergeCell ref="B84:B86"/>
    <mergeCell ref="C84:C86"/>
    <mergeCell ref="D84:D86"/>
    <mergeCell ref="I84:I86"/>
    <mergeCell ref="J84:J86"/>
    <mergeCell ref="K102:K104"/>
    <mergeCell ref="A105:A107"/>
    <mergeCell ref="B105:B107"/>
    <mergeCell ref="C105:C107"/>
    <mergeCell ref="D105:D107"/>
    <mergeCell ref="I105:I107"/>
    <mergeCell ref="J105:J107"/>
    <mergeCell ref="K105:K107"/>
    <mergeCell ref="A102:A104"/>
    <mergeCell ref="B102:B104"/>
    <mergeCell ref="C102:C104"/>
    <mergeCell ref="D102:D104"/>
    <mergeCell ref="I102:I104"/>
    <mergeCell ref="J102:J104"/>
    <mergeCell ref="K96:K98"/>
    <mergeCell ref="A99:A101"/>
    <mergeCell ref="B99:B101"/>
    <mergeCell ref="C99:C101"/>
    <mergeCell ref="D99:D101"/>
    <mergeCell ref="I99:I101"/>
    <mergeCell ref="J99:J101"/>
    <mergeCell ref="K99:K101"/>
    <mergeCell ref="A96:A98"/>
    <mergeCell ref="B96:B98"/>
    <mergeCell ref="C96:C98"/>
    <mergeCell ref="D96:D98"/>
    <mergeCell ref="I96:I98"/>
    <mergeCell ref="J96:J98"/>
    <mergeCell ref="K114:K119"/>
    <mergeCell ref="A120:A123"/>
    <mergeCell ref="B120:B123"/>
    <mergeCell ref="C120:C123"/>
    <mergeCell ref="D120:D123"/>
    <mergeCell ref="I120:I123"/>
    <mergeCell ref="J120:J123"/>
    <mergeCell ref="K120:K123"/>
    <mergeCell ref="A114:A119"/>
    <mergeCell ref="B114:B119"/>
    <mergeCell ref="C114:C119"/>
    <mergeCell ref="D114:D119"/>
    <mergeCell ref="I114:I119"/>
    <mergeCell ref="J114:J119"/>
    <mergeCell ref="K108:K110"/>
    <mergeCell ref="A111:A113"/>
    <mergeCell ref="B111:B113"/>
    <mergeCell ref="C111:C113"/>
    <mergeCell ref="D111:D113"/>
    <mergeCell ref="I111:I113"/>
    <mergeCell ref="J111:J113"/>
    <mergeCell ref="K111:K113"/>
    <mergeCell ref="A108:A110"/>
    <mergeCell ref="B108:B110"/>
    <mergeCell ref="C108:C110"/>
    <mergeCell ref="D108:D110"/>
    <mergeCell ref="I108:I110"/>
    <mergeCell ref="J108:J110"/>
    <mergeCell ref="K134:K137"/>
    <mergeCell ref="A138:A141"/>
    <mergeCell ref="B138:B141"/>
    <mergeCell ref="C138:C141"/>
    <mergeCell ref="D138:D141"/>
    <mergeCell ref="I138:I141"/>
    <mergeCell ref="J138:J141"/>
    <mergeCell ref="K138:K141"/>
    <mergeCell ref="A134:A137"/>
    <mergeCell ref="B134:B137"/>
    <mergeCell ref="C134:C137"/>
    <mergeCell ref="D134:D137"/>
    <mergeCell ref="I134:I137"/>
    <mergeCell ref="J134:J137"/>
    <mergeCell ref="K124:K127"/>
    <mergeCell ref="A128:A133"/>
    <mergeCell ref="B128:B133"/>
    <mergeCell ref="C128:C133"/>
    <mergeCell ref="D128:D133"/>
    <mergeCell ref="I128:I133"/>
    <mergeCell ref="J128:J133"/>
    <mergeCell ref="K128:K133"/>
    <mergeCell ref="A124:A127"/>
    <mergeCell ref="B124:B127"/>
    <mergeCell ref="C124:C127"/>
    <mergeCell ref="D124:D127"/>
    <mergeCell ref="I124:I127"/>
    <mergeCell ref="J124:J127"/>
    <mergeCell ref="K150:K153"/>
    <mergeCell ref="A154:A157"/>
    <mergeCell ref="B154:B157"/>
    <mergeCell ref="C154:C157"/>
    <mergeCell ref="D154:D157"/>
    <mergeCell ref="I154:I157"/>
    <mergeCell ref="J154:J157"/>
    <mergeCell ref="K154:K157"/>
    <mergeCell ref="A150:A153"/>
    <mergeCell ref="B150:B153"/>
    <mergeCell ref="C150:C153"/>
    <mergeCell ref="D150:D153"/>
    <mergeCell ref="I150:I153"/>
    <mergeCell ref="J150:J153"/>
    <mergeCell ref="K142:K145"/>
    <mergeCell ref="A146:A149"/>
    <mergeCell ref="B146:B149"/>
    <mergeCell ref="C146:C149"/>
    <mergeCell ref="D146:D149"/>
    <mergeCell ref="I146:I149"/>
    <mergeCell ref="J146:J149"/>
    <mergeCell ref="K146:K149"/>
    <mergeCell ref="A142:A145"/>
    <mergeCell ref="B142:B145"/>
    <mergeCell ref="C142:C145"/>
    <mergeCell ref="D142:D145"/>
    <mergeCell ref="I142:I145"/>
    <mergeCell ref="J142:J145"/>
    <mergeCell ref="K168:K171"/>
    <mergeCell ref="A172:A175"/>
    <mergeCell ref="B172:B175"/>
    <mergeCell ref="C172:C175"/>
    <mergeCell ref="D172:D175"/>
    <mergeCell ref="I172:I175"/>
    <mergeCell ref="J172:J175"/>
    <mergeCell ref="K172:K175"/>
    <mergeCell ref="A168:A171"/>
    <mergeCell ref="B168:B171"/>
    <mergeCell ref="C168:C171"/>
    <mergeCell ref="D168:D171"/>
    <mergeCell ref="I168:I171"/>
    <mergeCell ref="J168:J171"/>
    <mergeCell ref="K158:K161"/>
    <mergeCell ref="A162:A167"/>
    <mergeCell ref="B162:B167"/>
    <mergeCell ref="C162:C167"/>
    <mergeCell ref="D162:D167"/>
    <mergeCell ref="I162:I167"/>
    <mergeCell ref="J162:J167"/>
    <mergeCell ref="K162:K167"/>
    <mergeCell ref="A158:A161"/>
    <mergeCell ref="B158:B161"/>
    <mergeCell ref="C158:C161"/>
    <mergeCell ref="D158:D161"/>
    <mergeCell ref="I158:I161"/>
    <mergeCell ref="J158:J161"/>
    <mergeCell ref="K184:K187"/>
    <mergeCell ref="A188:A193"/>
    <mergeCell ref="B188:B193"/>
    <mergeCell ref="C188:C193"/>
    <mergeCell ref="D188:D193"/>
    <mergeCell ref="I188:I193"/>
    <mergeCell ref="J188:J193"/>
    <mergeCell ref="K188:K193"/>
    <mergeCell ref="A184:A187"/>
    <mergeCell ref="B184:B187"/>
    <mergeCell ref="C184:C187"/>
    <mergeCell ref="D184:D187"/>
    <mergeCell ref="I184:I187"/>
    <mergeCell ref="J184:J187"/>
    <mergeCell ref="K176:K179"/>
    <mergeCell ref="A180:A183"/>
    <mergeCell ref="B180:B183"/>
    <mergeCell ref="C180:C183"/>
    <mergeCell ref="D180:D183"/>
    <mergeCell ref="I180:I183"/>
    <mergeCell ref="J180:J183"/>
    <mergeCell ref="K180:K183"/>
    <mergeCell ref="A176:A179"/>
    <mergeCell ref="B176:B179"/>
    <mergeCell ref="C176:C179"/>
    <mergeCell ref="D176:D179"/>
    <mergeCell ref="I176:I179"/>
    <mergeCell ref="J176:J179"/>
    <mergeCell ref="K204:K207"/>
    <mergeCell ref="A208:A211"/>
    <mergeCell ref="B208:B211"/>
    <mergeCell ref="C208:C211"/>
    <mergeCell ref="D208:D211"/>
    <mergeCell ref="I208:I211"/>
    <mergeCell ref="J208:J211"/>
    <mergeCell ref="K208:K211"/>
    <mergeCell ref="A204:A207"/>
    <mergeCell ref="B204:B207"/>
    <mergeCell ref="C204:C207"/>
    <mergeCell ref="D204:D207"/>
    <mergeCell ref="I204:I207"/>
    <mergeCell ref="J204:J207"/>
    <mergeCell ref="K194:K199"/>
    <mergeCell ref="A200:A203"/>
    <mergeCell ref="B200:B203"/>
    <mergeCell ref="C200:C203"/>
    <mergeCell ref="D200:D203"/>
    <mergeCell ref="I200:I203"/>
    <mergeCell ref="J200:J203"/>
    <mergeCell ref="K200:K203"/>
    <mergeCell ref="A194:A199"/>
    <mergeCell ref="B194:B199"/>
    <mergeCell ref="C194:C199"/>
    <mergeCell ref="D194:D199"/>
    <mergeCell ref="I194:I199"/>
    <mergeCell ref="J194:J199"/>
    <mergeCell ref="K220:K222"/>
    <mergeCell ref="A223:A225"/>
    <mergeCell ref="B223:B225"/>
    <mergeCell ref="C223:C225"/>
    <mergeCell ref="D223:D225"/>
    <mergeCell ref="I223:I225"/>
    <mergeCell ref="J223:J225"/>
    <mergeCell ref="K223:K225"/>
    <mergeCell ref="A220:A222"/>
    <mergeCell ref="B220:B222"/>
    <mergeCell ref="C220:C222"/>
    <mergeCell ref="D220:D222"/>
    <mergeCell ref="I220:I222"/>
    <mergeCell ref="J220:J222"/>
    <mergeCell ref="K212:K215"/>
    <mergeCell ref="A216:A219"/>
    <mergeCell ref="B216:B219"/>
    <mergeCell ref="C216:C219"/>
    <mergeCell ref="D216:D219"/>
    <mergeCell ref="I216:I219"/>
    <mergeCell ref="J216:J219"/>
    <mergeCell ref="K216:K219"/>
    <mergeCell ref="A212:A215"/>
    <mergeCell ref="B212:B215"/>
    <mergeCell ref="C212:C215"/>
    <mergeCell ref="D212:D215"/>
    <mergeCell ref="I212:I215"/>
    <mergeCell ref="J212:J215"/>
    <mergeCell ref="K232:K234"/>
    <mergeCell ref="A235:A237"/>
    <mergeCell ref="B235:B237"/>
    <mergeCell ref="C235:C237"/>
    <mergeCell ref="D235:D237"/>
    <mergeCell ref="I235:I237"/>
    <mergeCell ref="J235:J237"/>
    <mergeCell ref="K235:K237"/>
    <mergeCell ref="A232:A234"/>
    <mergeCell ref="B232:B234"/>
    <mergeCell ref="C232:C234"/>
    <mergeCell ref="D232:D234"/>
    <mergeCell ref="I232:I234"/>
    <mergeCell ref="J232:J234"/>
    <mergeCell ref="K226:K228"/>
    <mergeCell ref="A229:A231"/>
    <mergeCell ref="B229:B231"/>
    <mergeCell ref="C229:C231"/>
    <mergeCell ref="D229:D231"/>
    <mergeCell ref="I229:I231"/>
    <mergeCell ref="J229:J231"/>
    <mergeCell ref="K229:K231"/>
    <mergeCell ref="A226:A228"/>
    <mergeCell ref="B226:B228"/>
    <mergeCell ref="C226:C228"/>
    <mergeCell ref="D226:D228"/>
    <mergeCell ref="I226:I228"/>
    <mergeCell ref="J226:J228"/>
    <mergeCell ref="K244:K246"/>
    <mergeCell ref="A247:A249"/>
    <mergeCell ref="B247:B249"/>
    <mergeCell ref="C247:C249"/>
    <mergeCell ref="D247:D249"/>
    <mergeCell ref="I247:I249"/>
    <mergeCell ref="J247:J249"/>
    <mergeCell ref="K247:K249"/>
    <mergeCell ref="A244:A246"/>
    <mergeCell ref="B244:B246"/>
    <mergeCell ref="C244:C246"/>
    <mergeCell ref="D244:D246"/>
    <mergeCell ref="I244:I246"/>
    <mergeCell ref="J244:J246"/>
    <mergeCell ref="K238:K240"/>
    <mergeCell ref="A241:A243"/>
    <mergeCell ref="B241:B243"/>
    <mergeCell ref="C241:C243"/>
    <mergeCell ref="D241:D243"/>
    <mergeCell ref="I241:I243"/>
    <mergeCell ref="J241:J243"/>
    <mergeCell ref="K241:K243"/>
    <mergeCell ref="A238:A240"/>
    <mergeCell ref="B238:B240"/>
    <mergeCell ref="C238:C240"/>
    <mergeCell ref="D238:D240"/>
    <mergeCell ref="I238:I240"/>
    <mergeCell ref="J238:J240"/>
    <mergeCell ref="K256:K258"/>
    <mergeCell ref="A259:A261"/>
    <mergeCell ref="B259:B261"/>
    <mergeCell ref="C259:C261"/>
    <mergeCell ref="D259:D261"/>
    <mergeCell ref="I259:I261"/>
    <mergeCell ref="J259:J261"/>
    <mergeCell ref="K259:K261"/>
    <mergeCell ref="A256:A258"/>
    <mergeCell ref="B256:B258"/>
    <mergeCell ref="C256:C258"/>
    <mergeCell ref="D256:D258"/>
    <mergeCell ref="I256:I258"/>
    <mergeCell ref="J256:J258"/>
    <mergeCell ref="K250:K252"/>
    <mergeCell ref="A253:A255"/>
    <mergeCell ref="B253:B255"/>
    <mergeCell ref="C253:C255"/>
    <mergeCell ref="D253:D255"/>
    <mergeCell ref="I253:I255"/>
    <mergeCell ref="J253:J255"/>
    <mergeCell ref="K253:K255"/>
    <mergeCell ref="A250:A252"/>
    <mergeCell ref="B250:B252"/>
    <mergeCell ref="C250:C252"/>
    <mergeCell ref="D250:D252"/>
    <mergeCell ref="I250:I252"/>
    <mergeCell ref="J250:J252"/>
    <mergeCell ref="K268:K270"/>
    <mergeCell ref="A271:A273"/>
    <mergeCell ref="B271:B273"/>
    <mergeCell ref="C271:C273"/>
    <mergeCell ref="D271:D273"/>
    <mergeCell ref="I271:I273"/>
    <mergeCell ref="J271:J273"/>
    <mergeCell ref="K271:K273"/>
    <mergeCell ref="A268:A270"/>
    <mergeCell ref="B268:B270"/>
    <mergeCell ref="C268:C270"/>
    <mergeCell ref="D268:D270"/>
    <mergeCell ref="I268:I270"/>
    <mergeCell ref="J268:J270"/>
    <mergeCell ref="K262:K264"/>
    <mergeCell ref="A265:A267"/>
    <mergeCell ref="B265:B267"/>
    <mergeCell ref="C265:C267"/>
    <mergeCell ref="D265:D267"/>
    <mergeCell ref="I265:I267"/>
    <mergeCell ref="J265:J267"/>
    <mergeCell ref="K265:K267"/>
    <mergeCell ref="A262:A264"/>
    <mergeCell ref="B262:B264"/>
    <mergeCell ref="C262:C264"/>
    <mergeCell ref="D262:D264"/>
    <mergeCell ref="I262:I264"/>
    <mergeCell ref="J262:J264"/>
    <mergeCell ref="K280:K282"/>
    <mergeCell ref="A283:A285"/>
    <mergeCell ref="B283:B285"/>
    <mergeCell ref="C283:C285"/>
    <mergeCell ref="D283:D285"/>
    <mergeCell ref="I283:I285"/>
    <mergeCell ref="J283:J285"/>
    <mergeCell ref="K283:K285"/>
    <mergeCell ref="A280:A282"/>
    <mergeCell ref="B280:B282"/>
    <mergeCell ref="C280:C282"/>
    <mergeCell ref="D280:D282"/>
    <mergeCell ref="I280:I282"/>
    <mergeCell ref="J280:J282"/>
    <mergeCell ref="K274:K276"/>
    <mergeCell ref="A277:A279"/>
    <mergeCell ref="B277:B279"/>
    <mergeCell ref="C277:C279"/>
    <mergeCell ref="D277:D279"/>
    <mergeCell ref="I277:I279"/>
    <mergeCell ref="J277:J279"/>
    <mergeCell ref="K277:K279"/>
    <mergeCell ref="A274:A276"/>
    <mergeCell ref="B274:B276"/>
    <mergeCell ref="C274:C276"/>
    <mergeCell ref="D274:D276"/>
    <mergeCell ref="I274:I276"/>
    <mergeCell ref="J274:J276"/>
    <mergeCell ref="K292:K294"/>
    <mergeCell ref="A295:A297"/>
    <mergeCell ref="B295:B297"/>
    <mergeCell ref="C295:C297"/>
    <mergeCell ref="D295:D297"/>
    <mergeCell ref="I295:I297"/>
    <mergeCell ref="J295:J297"/>
    <mergeCell ref="K295:K297"/>
    <mergeCell ref="A292:A294"/>
    <mergeCell ref="B292:B294"/>
    <mergeCell ref="C292:C294"/>
    <mergeCell ref="D292:D294"/>
    <mergeCell ref="I292:I294"/>
    <mergeCell ref="J292:J294"/>
    <mergeCell ref="K286:K288"/>
    <mergeCell ref="A289:A291"/>
    <mergeCell ref="B289:B291"/>
    <mergeCell ref="C289:C291"/>
    <mergeCell ref="D289:D291"/>
    <mergeCell ref="I289:I291"/>
    <mergeCell ref="J289:J291"/>
    <mergeCell ref="K289:K291"/>
    <mergeCell ref="A286:A288"/>
    <mergeCell ref="B286:B288"/>
    <mergeCell ref="C286:C288"/>
    <mergeCell ref="D286:D288"/>
    <mergeCell ref="I286:I288"/>
    <mergeCell ref="J286:J288"/>
    <mergeCell ref="K304:K306"/>
    <mergeCell ref="A307:A309"/>
    <mergeCell ref="B307:B309"/>
    <mergeCell ref="C307:C309"/>
    <mergeCell ref="D307:D309"/>
    <mergeCell ref="I307:I309"/>
    <mergeCell ref="J307:J309"/>
    <mergeCell ref="K307:K309"/>
    <mergeCell ref="A304:A306"/>
    <mergeCell ref="B304:B306"/>
    <mergeCell ref="C304:C306"/>
    <mergeCell ref="D304:D306"/>
    <mergeCell ref="I304:I306"/>
    <mergeCell ref="J304:J306"/>
    <mergeCell ref="K298:K300"/>
    <mergeCell ref="A301:A303"/>
    <mergeCell ref="B301:B303"/>
    <mergeCell ref="C301:C303"/>
    <mergeCell ref="D301:D303"/>
    <mergeCell ref="I301:I303"/>
    <mergeCell ref="J301:J303"/>
    <mergeCell ref="K301:K303"/>
    <mergeCell ref="A298:A300"/>
    <mergeCell ref="B298:B300"/>
    <mergeCell ref="C298:C300"/>
    <mergeCell ref="D298:D300"/>
    <mergeCell ref="I298:I300"/>
    <mergeCell ref="J298:J300"/>
    <mergeCell ref="K316:K318"/>
    <mergeCell ref="A319:A321"/>
    <mergeCell ref="B319:B321"/>
    <mergeCell ref="C319:C321"/>
    <mergeCell ref="D319:D321"/>
    <mergeCell ref="I319:I321"/>
    <mergeCell ref="J319:J321"/>
    <mergeCell ref="K319:K321"/>
    <mergeCell ref="A316:A318"/>
    <mergeCell ref="B316:B318"/>
    <mergeCell ref="C316:C318"/>
    <mergeCell ref="D316:D318"/>
    <mergeCell ref="I316:I318"/>
    <mergeCell ref="J316:J318"/>
    <mergeCell ref="K310:K312"/>
    <mergeCell ref="A313:A315"/>
    <mergeCell ref="B313:B315"/>
    <mergeCell ref="C313:C315"/>
    <mergeCell ref="D313:D315"/>
    <mergeCell ref="I313:I315"/>
    <mergeCell ref="J313:J315"/>
    <mergeCell ref="K313:K315"/>
    <mergeCell ref="A310:A312"/>
    <mergeCell ref="B310:B312"/>
    <mergeCell ref="C310:C312"/>
    <mergeCell ref="D310:D312"/>
    <mergeCell ref="I310:I312"/>
    <mergeCell ref="J310:J312"/>
    <mergeCell ref="K328:K330"/>
    <mergeCell ref="A331:A333"/>
    <mergeCell ref="B331:B333"/>
    <mergeCell ref="C331:C333"/>
    <mergeCell ref="D331:D333"/>
    <mergeCell ref="I331:I333"/>
    <mergeCell ref="J331:J333"/>
    <mergeCell ref="K331:K333"/>
    <mergeCell ref="A328:A330"/>
    <mergeCell ref="B328:B330"/>
    <mergeCell ref="C328:C330"/>
    <mergeCell ref="D328:D330"/>
    <mergeCell ref="I328:I330"/>
    <mergeCell ref="J328:J330"/>
    <mergeCell ref="K322:K324"/>
    <mergeCell ref="A325:A327"/>
    <mergeCell ref="B325:B327"/>
    <mergeCell ref="C325:C327"/>
    <mergeCell ref="D325:D327"/>
    <mergeCell ref="I325:I327"/>
    <mergeCell ref="J325:J327"/>
    <mergeCell ref="K325:K327"/>
    <mergeCell ref="A322:A324"/>
    <mergeCell ref="B322:B324"/>
    <mergeCell ref="C322:C324"/>
    <mergeCell ref="D322:D324"/>
    <mergeCell ref="I322:I324"/>
    <mergeCell ref="J322:J324"/>
    <mergeCell ref="K340:K342"/>
    <mergeCell ref="A343:A345"/>
    <mergeCell ref="B343:B345"/>
    <mergeCell ref="C343:C345"/>
    <mergeCell ref="D343:D345"/>
    <mergeCell ref="I343:I345"/>
    <mergeCell ref="J343:J345"/>
    <mergeCell ref="K343:K345"/>
    <mergeCell ref="A340:A342"/>
    <mergeCell ref="B340:B342"/>
    <mergeCell ref="C340:C342"/>
    <mergeCell ref="D340:D342"/>
    <mergeCell ref="I340:I342"/>
    <mergeCell ref="J340:J342"/>
    <mergeCell ref="K334:K336"/>
    <mergeCell ref="A337:A339"/>
    <mergeCell ref="B337:B339"/>
    <mergeCell ref="C337:C339"/>
    <mergeCell ref="D337:D339"/>
    <mergeCell ref="I337:I339"/>
    <mergeCell ref="J337:J339"/>
    <mergeCell ref="K337:K339"/>
    <mergeCell ref="A334:A336"/>
    <mergeCell ref="B334:B336"/>
    <mergeCell ref="C334:C336"/>
    <mergeCell ref="D334:D336"/>
    <mergeCell ref="I334:I336"/>
    <mergeCell ref="J334:J336"/>
    <mergeCell ref="K352:K354"/>
    <mergeCell ref="A355:A357"/>
    <mergeCell ref="B355:B357"/>
    <mergeCell ref="C355:C357"/>
    <mergeCell ref="D355:D357"/>
    <mergeCell ref="I355:I357"/>
    <mergeCell ref="J355:J357"/>
    <mergeCell ref="K355:K357"/>
    <mergeCell ref="A352:A354"/>
    <mergeCell ref="B352:B354"/>
    <mergeCell ref="C352:C354"/>
    <mergeCell ref="D352:D354"/>
    <mergeCell ref="I352:I354"/>
    <mergeCell ref="J352:J354"/>
    <mergeCell ref="K346:K348"/>
    <mergeCell ref="A349:A351"/>
    <mergeCell ref="B349:B351"/>
    <mergeCell ref="C349:C351"/>
    <mergeCell ref="D349:D351"/>
    <mergeCell ref="I349:I351"/>
    <mergeCell ref="J349:J351"/>
    <mergeCell ref="K349:K351"/>
    <mergeCell ref="A346:A348"/>
    <mergeCell ref="B346:B348"/>
    <mergeCell ref="C346:C348"/>
    <mergeCell ref="D346:D348"/>
    <mergeCell ref="I346:I348"/>
    <mergeCell ref="J346:J348"/>
    <mergeCell ref="K366:K369"/>
    <mergeCell ref="A370:A373"/>
    <mergeCell ref="B370:B373"/>
    <mergeCell ref="C370:C373"/>
    <mergeCell ref="D370:D373"/>
    <mergeCell ref="I370:I373"/>
    <mergeCell ref="J370:J373"/>
    <mergeCell ref="K370:K373"/>
    <mergeCell ref="A366:A369"/>
    <mergeCell ref="B366:B369"/>
    <mergeCell ref="C366:C369"/>
    <mergeCell ref="D366:D369"/>
    <mergeCell ref="I366:I369"/>
    <mergeCell ref="J366:J369"/>
    <mergeCell ref="K358:K361"/>
    <mergeCell ref="A362:A365"/>
    <mergeCell ref="B362:B365"/>
    <mergeCell ref="C362:C365"/>
    <mergeCell ref="D362:D365"/>
    <mergeCell ref="I362:I365"/>
    <mergeCell ref="J362:J365"/>
    <mergeCell ref="K362:K365"/>
    <mergeCell ref="A358:A361"/>
    <mergeCell ref="B358:B361"/>
    <mergeCell ref="C358:C361"/>
    <mergeCell ref="D358:D361"/>
    <mergeCell ref="I358:I361"/>
    <mergeCell ref="J358:J361"/>
    <mergeCell ref="K380:K382"/>
    <mergeCell ref="A383:A386"/>
    <mergeCell ref="B383:B386"/>
    <mergeCell ref="C383:C386"/>
    <mergeCell ref="D383:D386"/>
    <mergeCell ref="I383:I386"/>
    <mergeCell ref="J383:J386"/>
    <mergeCell ref="K383:K386"/>
    <mergeCell ref="A380:A382"/>
    <mergeCell ref="B380:B382"/>
    <mergeCell ref="C380:C382"/>
    <mergeCell ref="D380:D382"/>
    <mergeCell ref="I380:I382"/>
    <mergeCell ref="J380:J382"/>
    <mergeCell ref="K374:K376"/>
    <mergeCell ref="A377:A379"/>
    <mergeCell ref="B377:B379"/>
    <mergeCell ref="C377:C379"/>
    <mergeCell ref="D377:D379"/>
    <mergeCell ref="I377:I379"/>
    <mergeCell ref="J377:J379"/>
    <mergeCell ref="K377:K379"/>
    <mergeCell ref="A374:A376"/>
    <mergeCell ref="B374:B376"/>
    <mergeCell ref="C374:C376"/>
    <mergeCell ref="D374:D376"/>
    <mergeCell ref="I374:I376"/>
    <mergeCell ref="J374:J376"/>
    <mergeCell ref="K395:K398"/>
    <mergeCell ref="A399:A402"/>
    <mergeCell ref="B399:B402"/>
    <mergeCell ref="C399:C402"/>
    <mergeCell ref="D399:D402"/>
    <mergeCell ref="I399:I402"/>
    <mergeCell ref="J399:J402"/>
    <mergeCell ref="K399:K402"/>
    <mergeCell ref="A395:A398"/>
    <mergeCell ref="B395:B398"/>
    <mergeCell ref="C395:C398"/>
    <mergeCell ref="D395:D398"/>
    <mergeCell ref="I395:I398"/>
    <mergeCell ref="J395:J398"/>
    <mergeCell ref="K387:K390"/>
    <mergeCell ref="A391:A394"/>
    <mergeCell ref="B391:B394"/>
    <mergeCell ref="C391:C394"/>
    <mergeCell ref="D391:D394"/>
    <mergeCell ref="I391:I394"/>
    <mergeCell ref="J391:J394"/>
    <mergeCell ref="K391:K394"/>
    <mergeCell ref="A387:A390"/>
    <mergeCell ref="B387:B390"/>
    <mergeCell ref="C387:C390"/>
    <mergeCell ref="D387:D390"/>
    <mergeCell ref="I387:I390"/>
    <mergeCell ref="J387:J390"/>
    <mergeCell ref="K411:K414"/>
    <mergeCell ref="A415:A418"/>
    <mergeCell ref="B415:B418"/>
    <mergeCell ref="C415:C418"/>
    <mergeCell ref="D415:D418"/>
    <mergeCell ref="I415:I418"/>
    <mergeCell ref="J415:J418"/>
    <mergeCell ref="K415:K418"/>
    <mergeCell ref="A411:A414"/>
    <mergeCell ref="B411:B414"/>
    <mergeCell ref="C411:C414"/>
    <mergeCell ref="D411:D414"/>
    <mergeCell ref="I411:I414"/>
    <mergeCell ref="J411:J414"/>
    <mergeCell ref="K403:K406"/>
    <mergeCell ref="A407:A410"/>
    <mergeCell ref="B407:B410"/>
    <mergeCell ref="C407:C410"/>
    <mergeCell ref="D407:D410"/>
    <mergeCell ref="I407:I410"/>
    <mergeCell ref="J407:J410"/>
    <mergeCell ref="K407:K410"/>
    <mergeCell ref="A403:A406"/>
    <mergeCell ref="B403:B406"/>
    <mergeCell ref="C403:C406"/>
    <mergeCell ref="D403:D406"/>
    <mergeCell ref="I403:I406"/>
    <mergeCell ref="J403:J406"/>
    <mergeCell ref="K427:K430"/>
    <mergeCell ref="A431:A433"/>
    <mergeCell ref="B431:B433"/>
    <mergeCell ref="C431:C433"/>
    <mergeCell ref="D431:D433"/>
    <mergeCell ref="I431:I433"/>
    <mergeCell ref="J431:J433"/>
    <mergeCell ref="K431:K433"/>
    <mergeCell ref="A427:A430"/>
    <mergeCell ref="B427:B430"/>
    <mergeCell ref="C427:C430"/>
    <mergeCell ref="D427:D430"/>
    <mergeCell ref="I427:I430"/>
    <mergeCell ref="J427:J430"/>
    <mergeCell ref="K419:K422"/>
    <mergeCell ref="A423:A426"/>
    <mergeCell ref="B423:B426"/>
    <mergeCell ref="C423:C426"/>
    <mergeCell ref="D423:D426"/>
    <mergeCell ref="I423:I426"/>
    <mergeCell ref="J423:J426"/>
    <mergeCell ref="K423:K426"/>
    <mergeCell ref="A419:A422"/>
    <mergeCell ref="B419:B422"/>
    <mergeCell ref="C419:C422"/>
    <mergeCell ref="D419:D422"/>
    <mergeCell ref="I419:I422"/>
    <mergeCell ref="J419:J422"/>
    <mergeCell ref="K440:K442"/>
    <mergeCell ref="A443:A445"/>
    <mergeCell ref="B443:B445"/>
    <mergeCell ref="C443:C445"/>
    <mergeCell ref="D443:D445"/>
    <mergeCell ref="I443:I445"/>
    <mergeCell ref="J443:J445"/>
    <mergeCell ref="K443:K445"/>
    <mergeCell ref="A440:A442"/>
    <mergeCell ref="B440:B442"/>
    <mergeCell ref="C440:C442"/>
    <mergeCell ref="D440:D442"/>
    <mergeCell ref="I440:I442"/>
    <mergeCell ref="J440:J442"/>
    <mergeCell ref="K434:K436"/>
    <mergeCell ref="A437:A439"/>
    <mergeCell ref="B437:B439"/>
    <mergeCell ref="C437:C439"/>
    <mergeCell ref="D437:D439"/>
    <mergeCell ref="I437:I439"/>
    <mergeCell ref="J437:J439"/>
    <mergeCell ref="K437:K439"/>
    <mergeCell ref="A434:A436"/>
    <mergeCell ref="B434:B436"/>
    <mergeCell ref="C434:C436"/>
    <mergeCell ref="D434:D436"/>
    <mergeCell ref="I434:I436"/>
    <mergeCell ref="J434:J436"/>
    <mergeCell ref="K452:K454"/>
    <mergeCell ref="A455:A457"/>
    <mergeCell ref="B455:B457"/>
    <mergeCell ref="C455:C457"/>
    <mergeCell ref="D455:D457"/>
    <mergeCell ref="I455:I457"/>
    <mergeCell ref="J455:J457"/>
    <mergeCell ref="K455:K457"/>
    <mergeCell ref="A452:A454"/>
    <mergeCell ref="B452:B454"/>
    <mergeCell ref="C452:C454"/>
    <mergeCell ref="D452:D454"/>
    <mergeCell ref="I452:I454"/>
    <mergeCell ref="J452:J454"/>
    <mergeCell ref="K446:K448"/>
    <mergeCell ref="A449:A451"/>
    <mergeCell ref="B449:B451"/>
    <mergeCell ref="C449:C451"/>
    <mergeCell ref="D449:D451"/>
    <mergeCell ref="I449:I451"/>
    <mergeCell ref="J449:J451"/>
    <mergeCell ref="K449:K451"/>
    <mergeCell ref="A446:A448"/>
    <mergeCell ref="B446:B448"/>
    <mergeCell ref="C446:C448"/>
    <mergeCell ref="D446:D448"/>
    <mergeCell ref="I446:I448"/>
    <mergeCell ref="J446:J448"/>
    <mergeCell ref="K464:K468"/>
    <mergeCell ref="A469:A473"/>
    <mergeCell ref="B469:B473"/>
    <mergeCell ref="C469:C473"/>
    <mergeCell ref="D469:D473"/>
    <mergeCell ref="I469:I473"/>
    <mergeCell ref="J469:J473"/>
    <mergeCell ref="K469:K473"/>
    <mergeCell ref="A464:A468"/>
    <mergeCell ref="B464:B468"/>
    <mergeCell ref="C464:C468"/>
    <mergeCell ref="D464:D468"/>
    <mergeCell ref="I464:I468"/>
    <mergeCell ref="J464:J468"/>
    <mergeCell ref="K458:K460"/>
    <mergeCell ref="A461:A463"/>
    <mergeCell ref="B461:B463"/>
    <mergeCell ref="C461:C463"/>
    <mergeCell ref="D461:D463"/>
    <mergeCell ref="I461:I463"/>
    <mergeCell ref="J461:J463"/>
    <mergeCell ref="K461:K463"/>
    <mergeCell ref="A458:A460"/>
    <mergeCell ref="B458:B460"/>
    <mergeCell ref="C458:C460"/>
    <mergeCell ref="D458:D460"/>
    <mergeCell ref="I458:I460"/>
    <mergeCell ref="J458:J460"/>
    <mergeCell ref="K482:K485"/>
    <mergeCell ref="A486:A489"/>
    <mergeCell ref="B486:B489"/>
    <mergeCell ref="C486:C489"/>
    <mergeCell ref="D486:D489"/>
    <mergeCell ref="I486:I489"/>
    <mergeCell ref="J486:J489"/>
    <mergeCell ref="K486:K489"/>
    <mergeCell ref="A482:A485"/>
    <mergeCell ref="B482:B485"/>
    <mergeCell ref="C482:C485"/>
    <mergeCell ref="D482:D485"/>
    <mergeCell ref="I482:I485"/>
    <mergeCell ref="J482:J485"/>
    <mergeCell ref="K474:K477"/>
    <mergeCell ref="A478:A481"/>
    <mergeCell ref="B478:B481"/>
    <mergeCell ref="C478:C481"/>
    <mergeCell ref="D478:D481"/>
    <mergeCell ref="I478:I481"/>
    <mergeCell ref="J478:J481"/>
    <mergeCell ref="K478:K481"/>
    <mergeCell ref="A474:A477"/>
    <mergeCell ref="B474:B477"/>
    <mergeCell ref="C474:C477"/>
    <mergeCell ref="D474:D477"/>
    <mergeCell ref="I474:I477"/>
    <mergeCell ref="J474:J477"/>
    <mergeCell ref="K498:K501"/>
    <mergeCell ref="A502:A505"/>
    <mergeCell ref="B502:B505"/>
    <mergeCell ref="C502:C505"/>
    <mergeCell ref="D502:D505"/>
    <mergeCell ref="I502:I505"/>
    <mergeCell ref="J502:J505"/>
    <mergeCell ref="K502:K505"/>
    <mergeCell ref="A498:A501"/>
    <mergeCell ref="B498:B501"/>
    <mergeCell ref="C498:C501"/>
    <mergeCell ref="D498:D501"/>
    <mergeCell ref="I498:I501"/>
    <mergeCell ref="J498:J501"/>
    <mergeCell ref="K490:K493"/>
    <mergeCell ref="A494:A497"/>
    <mergeCell ref="B494:B497"/>
    <mergeCell ref="C494:C497"/>
    <mergeCell ref="D494:D497"/>
    <mergeCell ref="I494:I497"/>
    <mergeCell ref="J494:J497"/>
    <mergeCell ref="K494:K497"/>
    <mergeCell ref="A490:A493"/>
    <mergeCell ref="B490:B493"/>
    <mergeCell ref="C490:C493"/>
    <mergeCell ref="D490:D493"/>
    <mergeCell ref="I490:I493"/>
    <mergeCell ref="J490:J493"/>
    <mergeCell ref="K514:K517"/>
    <mergeCell ref="A518:A521"/>
    <mergeCell ref="B518:B521"/>
    <mergeCell ref="C518:C521"/>
    <mergeCell ref="D518:D521"/>
    <mergeCell ref="I518:I521"/>
    <mergeCell ref="J518:J521"/>
    <mergeCell ref="K518:K521"/>
    <mergeCell ref="A514:A517"/>
    <mergeCell ref="B514:B517"/>
    <mergeCell ref="C514:C517"/>
    <mergeCell ref="D514:D517"/>
    <mergeCell ref="I514:I517"/>
    <mergeCell ref="J514:J517"/>
    <mergeCell ref="K506:K509"/>
    <mergeCell ref="A510:A513"/>
    <mergeCell ref="B510:B513"/>
    <mergeCell ref="C510:C513"/>
    <mergeCell ref="D510:D513"/>
    <mergeCell ref="I510:I513"/>
    <mergeCell ref="J510:J513"/>
    <mergeCell ref="K510:K513"/>
    <mergeCell ref="A506:A509"/>
    <mergeCell ref="B506:B509"/>
    <mergeCell ref="C506:C509"/>
    <mergeCell ref="D506:D509"/>
    <mergeCell ref="I506:I509"/>
    <mergeCell ref="J506:J509"/>
    <mergeCell ref="K530:K533"/>
    <mergeCell ref="A534:A537"/>
    <mergeCell ref="B534:B537"/>
    <mergeCell ref="C534:C537"/>
    <mergeCell ref="D534:D537"/>
    <mergeCell ref="I534:I537"/>
    <mergeCell ref="J534:J537"/>
    <mergeCell ref="K534:K537"/>
    <mergeCell ref="A530:A533"/>
    <mergeCell ref="B530:B533"/>
    <mergeCell ref="C530:C533"/>
    <mergeCell ref="D530:D533"/>
    <mergeCell ref="I530:I533"/>
    <mergeCell ref="J530:J533"/>
    <mergeCell ref="K522:K525"/>
    <mergeCell ref="A526:A529"/>
    <mergeCell ref="B526:B529"/>
    <mergeCell ref="C526:C529"/>
    <mergeCell ref="D526:D529"/>
    <mergeCell ref="I526:I529"/>
    <mergeCell ref="J526:J529"/>
    <mergeCell ref="K526:K529"/>
    <mergeCell ref="A522:A525"/>
    <mergeCell ref="B522:B525"/>
    <mergeCell ref="C522:C525"/>
    <mergeCell ref="D522:D525"/>
    <mergeCell ref="I522:I525"/>
    <mergeCell ref="J522:J525"/>
    <mergeCell ref="K546:K549"/>
    <mergeCell ref="A550:A553"/>
    <mergeCell ref="B550:B553"/>
    <mergeCell ref="C550:C553"/>
    <mergeCell ref="D550:D553"/>
    <mergeCell ref="I550:I553"/>
    <mergeCell ref="J550:J553"/>
    <mergeCell ref="K550:K553"/>
    <mergeCell ref="A546:A549"/>
    <mergeCell ref="B546:B549"/>
    <mergeCell ref="C546:C549"/>
    <mergeCell ref="D546:D549"/>
    <mergeCell ref="I546:I549"/>
    <mergeCell ref="J546:J549"/>
    <mergeCell ref="K538:K541"/>
    <mergeCell ref="A542:A545"/>
    <mergeCell ref="B542:B545"/>
    <mergeCell ref="C542:C545"/>
    <mergeCell ref="D542:D545"/>
    <mergeCell ref="I542:I545"/>
    <mergeCell ref="J542:J545"/>
    <mergeCell ref="K542:K545"/>
    <mergeCell ref="A538:A541"/>
    <mergeCell ref="B538:B541"/>
    <mergeCell ref="C538:C541"/>
    <mergeCell ref="D538:D541"/>
    <mergeCell ref="I538:I541"/>
    <mergeCell ref="J538:J541"/>
    <mergeCell ref="K561:K563"/>
    <mergeCell ref="A564:A566"/>
    <mergeCell ref="B564:B566"/>
    <mergeCell ref="C564:C566"/>
    <mergeCell ref="D564:D566"/>
    <mergeCell ref="I564:I566"/>
    <mergeCell ref="J564:J566"/>
    <mergeCell ref="K564:K566"/>
    <mergeCell ref="A561:A563"/>
    <mergeCell ref="B561:B563"/>
    <mergeCell ref="C561:C563"/>
    <mergeCell ref="D561:D563"/>
    <mergeCell ref="I561:I563"/>
    <mergeCell ref="J561:J563"/>
    <mergeCell ref="K554:K557"/>
    <mergeCell ref="A558:A560"/>
    <mergeCell ref="B558:B560"/>
    <mergeCell ref="C558:C560"/>
    <mergeCell ref="D558:D560"/>
    <mergeCell ref="I558:I560"/>
    <mergeCell ref="J558:J560"/>
    <mergeCell ref="K558:K560"/>
    <mergeCell ref="A554:A557"/>
    <mergeCell ref="B554:B557"/>
    <mergeCell ref="C554:C557"/>
    <mergeCell ref="D554:D557"/>
    <mergeCell ref="I554:I557"/>
    <mergeCell ref="J554:J557"/>
    <mergeCell ref="K574:K576"/>
    <mergeCell ref="A574:A576"/>
    <mergeCell ref="B574:B576"/>
    <mergeCell ref="C574:C576"/>
    <mergeCell ref="D574:D576"/>
    <mergeCell ref="I574:I576"/>
    <mergeCell ref="J574:J576"/>
    <mergeCell ref="K567:K569"/>
    <mergeCell ref="A570:A573"/>
    <mergeCell ref="B570:B573"/>
    <mergeCell ref="C570:C573"/>
    <mergeCell ref="D570:D573"/>
    <mergeCell ref="I570:I573"/>
    <mergeCell ref="J570:J573"/>
    <mergeCell ref="K570:K573"/>
    <mergeCell ref="A567:A569"/>
    <mergeCell ref="B567:B569"/>
    <mergeCell ref="C567:C569"/>
    <mergeCell ref="D567:D569"/>
    <mergeCell ref="I567:I569"/>
    <mergeCell ref="J567:J569"/>
  </mergeCells>
  <phoneticPr fontId="5" type="noConversion"/>
  <conditionalFormatting sqref="E12:E95">
    <cfRule type="containsText" dxfId="1" priority="2" operator="containsText" text="髋臼螺钉">
      <formula>NOT(ISERROR(SEARCH("髋臼螺钉",E12)))</formula>
    </cfRule>
  </conditionalFormatting>
  <conditionalFormatting sqref="G12:G95">
    <cfRule type="containsText" dxfId="0" priority="1" operator="containsText" text="；">
      <formula>NOT(ISERROR(SEARCH("；",G12)))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85" zoomScaleNormal="85" workbookViewId="0">
      <selection activeCell="E18" sqref="E18"/>
    </sheetView>
  </sheetViews>
  <sheetFormatPr defaultRowHeight="13.5"/>
  <cols>
    <col min="1" max="1" width="19" customWidth="1"/>
    <col min="2" max="2" width="22.625" customWidth="1"/>
    <col min="3" max="3" width="28.75" customWidth="1"/>
    <col min="4" max="4" width="19.375" customWidth="1"/>
    <col min="5" max="5" width="19.75" customWidth="1"/>
    <col min="6" max="6" width="25.375" customWidth="1"/>
    <col min="7" max="7" width="22.875" customWidth="1"/>
    <col min="8" max="8" width="14.375" customWidth="1"/>
    <col min="9" max="9" width="20.125" customWidth="1"/>
    <col min="10" max="10" width="15.75" style="71" customWidth="1"/>
    <col min="11" max="11" width="18" customWidth="1"/>
  </cols>
  <sheetData>
    <row r="1" spans="1:11" ht="15.75">
      <c r="A1" s="18" t="s">
        <v>43</v>
      </c>
      <c r="B1" s="1"/>
      <c r="C1" s="1"/>
      <c r="D1" s="1"/>
      <c r="E1" s="1"/>
      <c r="F1" s="2"/>
      <c r="G1" s="1"/>
      <c r="H1" s="1"/>
      <c r="I1" s="8"/>
      <c r="J1" s="25"/>
      <c r="K1" s="4"/>
    </row>
    <row r="2" spans="1:11" ht="31.5">
      <c r="A2" s="5" t="s">
        <v>0</v>
      </c>
      <c r="B2" s="5" t="s">
        <v>1</v>
      </c>
      <c r="C2" s="5" t="s">
        <v>2</v>
      </c>
      <c r="D2" s="5" t="s">
        <v>5</v>
      </c>
      <c r="E2" s="5" t="s">
        <v>7</v>
      </c>
      <c r="F2" s="5" t="s">
        <v>6</v>
      </c>
      <c r="G2" s="7" t="s">
        <v>8</v>
      </c>
      <c r="H2" s="16" t="s">
        <v>41</v>
      </c>
      <c r="I2" s="16" t="s">
        <v>34</v>
      </c>
      <c r="J2" s="17" t="s">
        <v>45</v>
      </c>
      <c r="K2" s="16" t="s">
        <v>46</v>
      </c>
    </row>
    <row r="3" spans="1:11">
      <c r="A3" s="154">
        <v>1</v>
      </c>
      <c r="B3" s="154" t="s">
        <v>31</v>
      </c>
      <c r="C3" s="154" t="s">
        <v>52</v>
      </c>
      <c r="D3" s="161" t="s">
        <v>115</v>
      </c>
      <c r="E3" s="107" t="s">
        <v>116</v>
      </c>
      <c r="F3" s="41" t="s">
        <v>117</v>
      </c>
      <c r="G3" s="42">
        <v>258487</v>
      </c>
      <c r="H3" s="41">
        <v>4180</v>
      </c>
      <c r="I3" s="240">
        <v>0</v>
      </c>
      <c r="J3" s="242">
        <v>9360</v>
      </c>
      <c r="K3" s="235">
        <f>H3+H4+H5+I3</f>
        <v>9360</v>
      </c>
    </row>
    <row r="4" spans="1:11">
      <c r="A4" s="154"/>
      <c r="B4" s="154"/>
      <c r="C4" s="154"/>
      <c r="D4" s="161"/>
      <c r="E4" s="107" t="s">
        <v>118</v>
      </c>
      <c r="F4" s="41" t="s">
        <v>117</v>
      </c>
      <c r="G4" s="42">
        <v>258507</v>
      </c>
      <c r="H4" s="41">
        <v>2200</v>
      </c>
      <c r="I4" s="241"/>
      <c r="J4" s="243"/>
      <c r="K4" s="236"/>
    </row>
    <row r="5" spans="1:11">
      <c r="A5" s="154"/>
      <c r="B5" s="154"/>
      <c r="C5" s="154"/>
      <c r="D5" s="161"/>
      <c r="E5" s="107" t="s">
        <v>119</v>
      </c>
      <c r="F5" s="41" t="s">
        <v>117</v>
      </c>
      <c r="G5" s="42">
        <v>258544</v>
      </c>
      <c r="H5" s="41">
        <v>2980</v>
      </c>
      <c r="I5" s="241"/>
      <c r="J5" s="243"/>
      <c r="K5" s="236"/>
    </row>
    <row r="6" spans="1:11">
      <c r="A6" s="154">
        <v>2</v>
      </c>
      <c r="B6" s="154" t="s">
        <v>31</v>
      </c>
      <c r="C6" s="154" t="s">
        <v>52</v>
      </c>
      <c r="D6" s="161" t="s">
        <v>120</v>
      </c>
      <c r="E6" s="107" t="s">
        <v>116</v>
      </c>
      <c r="F6" s="41" t="s">
        <v>117</v>
      </c>
      <c r="G6" s="42">
        <v>258487</v>
      </c>
      <c r="H6" s="41">
        <v>4180</v>
      </c>
      <c r="I6" s="237">
        <v>0</v>
      </c>
      <c r="J6" s="238">
        <v>9360</v>
      </c>
      <c r="K6" s="239">
        <f>H6+H7+H8+I6</f>
        <v>9360</v>
      </c>
    </row>
    <row r="7" spans="1:11">
      <c r="A7" s="154"/>
      <c r="B7" s="154"/>
      <c r="C7" s="154"/>
      <c r="D7" s="161"/>
      <c r="E7" s="107" t="s">
        <v>121</v>
      </c>
      <c r="F7" s="41" t="s">
        <v>117</v>
      </c>
      <c r="G7" s="42">
        <v>258539</v>
      </c>
      <c r="H7" s="41">
        <v>2200</v>
      </c>
      <c r="I7" s="237"/>
      <c r="J7" s="238"/>
      <c r="K7" s="239"/>
    </row>
    <row r="8" spans="1:11">
      <c r="A8" s="154"/>
      <c r="B8" s="154"/>
      <c r="C8" s="154"/>
      <c r="D8" s="161"/>
      <c r="E8" s="107" t="s">
        <v>122</v>
      </c>
      <c r="F8" s="41" t="s">
        <v>117</v>
      </c>
      <c r="G8" s="42">
        <v>258553</v>
      </c>
      <c r="H8" s="41">
        <v>2980</v>
      </c>
      <c r="I8" s="237"/>
      <c r="J8" s="238"/>
      <c r="K8" s="239"/>
    </row>
    <row r="9" spans="1:11" ht="24">
      <c r="A9" s="153">
        <v>3</v>
      </c>
      <c r="B9" s="153" t="s">
        <v>510</v>
      </c>
      <c r="C9" s="153" t="s">
        <v>420</v>
      </c>
      <c r="D9" s="156" t="s">
        <v>511</v>
      </c>
      <c r="E9" s="57" t="s">
        <v>512</v>
      </c>
      <c r="F9" s="57" t="s">
        <v>513</v>
      </c>
      <c r="G9" s="57">
        <v>264243</v>
      </c>
      <c r="H9" s="59">
        <v>3315</v>
      </c>
      <c r="I9" s="254">
        <v>100</v>
      </c>
      <c r="J9" s="152">
        <v>9360</v>
      </c>
      <c r="K9" s="255">
        <f>H9+H10+H11+I9</f>
        <v>9360</v>
      </c>
    </row>
    <row r="10" spans="1:11" ht="36">
      <c r="A10" s="153"/>
      <c r="B10" s="153"/>
      <c r="C10" s="153"/>
      <c r="D10" s="254"/>
      <c r="E10" s="57" t="s">
        <v>514</v>
      </c>
      <c r="F10" s="57" t="s">
        <v>513</v>
      </c>
      <c r="G10" s="57">
        <v>264244</v>
      </c>
      <c r="H10" s="59">
        <v>3045</v>
      </c>
      <c r="I10" s="254"/>
      <c r="J10" s="152"/>
      <c r="K10" s="255"/>
    </row>
    <row r="11" spans="1:11" ht="24">
      <c r="A11" s="153"/>
      <c r="B11" s="153"/>
      <c r="C11" s="153"/>
      <c r="D11" s="254"/>
      <c r="E11" s="57" t="s">
        <v>515</v>
      </c>
      <c r="F11" s="57" t="s">
        <v>513</v>
      </c>
      <c r="G11" s="57">
        <v>264245</v>
      </c>
      <c r="H11" s="59">
        <v>2900</v>
      </c>
      <c r="I11" s="254"/>
      <c r="J11" s="152"/>
      <c r="K11" s="255"/>
    </row>
    <row r="12" spans="1:11">
      <c r="A12" s="122">
        <v>4</v>
      </c>
      <c r="B12" s="122" t="s">
        <v>50</v>
      </c>
      <c r="C12" s="122" t="s">
        <v>525</v>
      </c>
      <c r="D12" s="131" t="s">
        <v>614</v>
      </c>
      <c r="E12" s="36" t="s">
        <v>615</v>
      </c>
      <c r="F12" s="36" t="s">
        <v>616</v>
      </c>
      <c r="G12" s="36" t="s">
        <v>617</v>
      </c>
      <c r="H12" s="52">
        <v>4800</v>
      </c>
      <c r="I12" s="201">
        <v>0</v>
      </c>
      <c r="J12" s="134">
        <v>9360</v>
      </c>
      <c r="K12" s="132">
        <f>H12+H13+I12</f>
        <v>9360</v>
      </c>
    </row>
    <row r="13" spans="1:11">
      <c r="A13" s="122"/>
      <c r="B13" s="122"/>
      <c r="C13" s="122"/>
      <c r="D13" s="201"/>
      <c r="E13" s="36" t="s">
        <v>615</v>
      </c>
      <c r="F13" s="36" t="s">
        <v>616</v>
      </c>
      <c r="G13" s="36" t="s">
        <v>618</v>
      </c>
      <c r="H13" s="52">
        <v>4560</v>
      </c>
      <c r="I13" s="201"/>
      <c r="J13" s="134"/>
      <c r="K13" s="132"/>
    </row>
    <row r="14" spans="1:11">
      <c r="A14" s="122">
        <v>5</v>
      </c>
      <c r="B14" s="122" t="s">
        <v>50</v>
      </c>
      <c r="C14" s="122" t="s">
        <v>525</v>
      </c>
      <c r="D14" s="131" t="s">
        <v>619</v>
      </c>
      <c r="E14" s="36" t="s">
        <v>615</v>
      </c>
      <c r="F14" s="36" t="s">
        <v>616</v>
      </c>
      <c r="G14" s="36" t="s">
        <v>617</v>
      </c>
      <c r="H14" s="52">
        <v>4800</v>
      </c>
      <c r="I14" s="201">
        <v>0</v>
      </c>
      <c r="J14" s="134">
        <v>9360</v>
      </c>
      <c r="K14" s="132">
        <f>H14+H15+I14</f>
        <v>9360</v>
      </c>
    </row>
    <row r="15" spans="1:11">
      <c r="A15" s="122"/>
      <c r="B15" s="122"/>
      <c r="C15" s="122"/>
      <c r="D15" s="201"/>
      <c r="E15" s="36" t="s">
        <v>615</v>
      </c>
      <c r="F15" s="36" t="s">
        <v>616</v>
      </c>
      <c r="G15" s="36" t="s">
        <v>620</v>
      </c>
      <c r="H15" s="52">
        <v>4560</v>
      </c>
      <c r="I15" s="201"/>
      <c r="J15" s="134"/>
      <c r="K15" s="132"/>
    </row>
    <row r="16" spans="1:11" ht="22.5">
      <c r="A16" s="148">
        <v>6</v>
      </c>
      <c r="B16" s="148" t="s">
        <v>50</v>
      </c>
      <c r="C16" s="148" t="s">
        <v>657</v>
      </c>
      <c r="D16" s="200" t="s">
        <v>722</v>
      </c>
      <c r="E16" s="106" t="s">
        <v>723</v>
      </c>
      <c r="F16" s="106" t="s">
        <v>724</v>
      </c>
      <c r="G16" s="106" t="s">
        <v>725</v>
      </c>
      <c r="H16" s="106">
        <v>3600</v>
      </c>
      <c r="I16" s="148">
        <v>0</v>
      </c>
      <c r="J16" s="251">
        <v>9360</v>
      </c>
      <c r="K16" s="148">
        <f>H16+H17+H18</f>
        <v>9360</v>
      </c>
    </row>
    <row r="17" spans="1:11" ht="22.5">
      <c r="A17" s="149"/>
      <c r="B17" s="149"/>
      <c r="C17" s="149"/>
      <c r="D17" s="200"/>
      <c r="E17" s="106" t="s">
        <v>726</v>
      </c>
      <c r="F17" s="106" t="s">
        <v>724</v>
      </c>
      <c r="G17" s="106" t="s">
        <v>727</v>
      </c>
      <c r="H17" s="106">
        <v>3400</v>
      </c>
      <c r="I17" s="149"/>
      <c r="J17" s="252"/>
      <c r="K17" s="149"/>
    </row>
    <row r="18" spans="1:11" ht="22.5">
      <c r="A18" s="150"/>
      <c r="B18" s="150"/>
      <c r="C18" s="150"/>
      <c r="D18" s="200"/>
      <c r="E18" s="106" t="s">
        <v>728</v>
      </c>
      <c r="F18" s="106" t="s">
        <v>724</v>
      </c>
      <c r="G18" s="106" t="s">
        <v>729</v>
      </c>
      <c r="H18" s="106">
        <v>2360</v>
      </c>
      <c r="I18" s="150"/>
      <c r="J18" s="253"/>
      <c r="K18" s="150"/>
    </row>
    <row r="19" spans="1:11">
      <c r="A19" s="137">
        <v>7</v>
      </c>
      <c r="B19" s="137" t="s">
        <v>50</v>
      </c>
      <c r="C19" s="137" t="s">
        <v>826</v>
      </c>
      <c r="D19" s="248" t="s">
        <v>827</v>
      </c>
      <c r="E19" s="108" t="s">
        <v>828</v>
      </c>
      <c r="F19" s="108" t="s">
        <v>829</v>
      </c>
      <c r="G19" s="109">
        <v>134880</v>
      </c>
      <c r="H19" s="52">
        <v>3800</v>
      </c>
      <c r="I19" s="208">
        <v>0</v>
      </c>
      <c r="J19" s="209">
        <v>9360</v>
      </c>
      <c r="K19" s="202">
        <f>H19+H20+H21+H22+I19</f>
        <v>9360</v>
      </c>
    </row>
    <row r="20" spans="1:11">
      <c r="A20" s="137"/>
      <c r="B20" s="137"/>
      <c r="C20" s="137"/>
      <c r="D20" s="249"/>
      <c r="E20" s="108" t="s">
        <v>830</v>
      </c>
      <c r="F20" s="108" t="s">
        <v>829</v>
      </c>
      <c r="G20" s="109">
        <v>134876</v>
      </c>
      <c r="H20" s="52">
        <v>1960</v>
      </c>
      <c r="I20" s="206"/>
      <c r="J20" s="210"/>
      <c r="K20" s="203"/>
    </row>
    <row r="21" spans="1:11">
      <c r="A21" s="137"/>
      <c r="B21" s="137"/>
      <c r="C21" s="137"/>
      <c r="D21" s="249"/>
      <c r="E21" s="108" t="s">
        <v>831</v>
      </c>
      <c r="F21" s="108" t="s">
        <v>829</v>
      </c>
      <c r="G21" s="109">
        <v>134883</v>
      </c>
      <c r="H21" s="52">
        <v>3600</v>
      </c>
      <c r="I21" s="206"/>
      <c r="J21" s="210"/>
      <c r="K21" s="203"/>
    </row>
    <row r="22" spans="1:11">
      <c r="A22" s="137"/>
      <c r="B22" s="137"/>
      <c r="C22" s="137"/>
      <c r="D22" s="250"/>
      <c r="E22" s="108"/>
      <c r="F22" s="108"/>
      <c r="G22" s="109"/>
      <c r="H22" s="52"/>
      <c r="I22" s="207"/>
      <c r="J22" s="211"/>
      <c r="K22" s="204"/>
    </row>
    <row r="23" spans="1:11" ht="24">
      <c r="A23" s="137">
        <v>8</v>
      </c>
      <c r="B23" s="137" t="s">
        <v>50</v>
      </c>
      <c r="C23" s="137" t="s">
        <v>832</v>
      </c>
      <c r="D23" s="248" t="s">
        <v>847</v>
      </c>
      <c r="E23" s="108" t="s">
        <v>848</v>
      </c>
      <c r="F23" s="108" t="s">
        <v>849</v>
      </c>
      <c r="G23" s="109">
        <v>80781</v>
      </c>
      <c r="H23" s="52">
        <v>1300</v>
      </c>
      <c r="I23" s="208">
        <v>0</v>
      </c>
      <c r="J23" s="209">
        <v>9360</v>
      </c>
      <c r="K23" s="202">
        <f>H23+H24+H25+H26+I23</f>
        <v>9360</v>
      </c>
    </row>
    <row r="24" spans="1:11" ht="24">
      <c r="A24" s="137"/>
      <c r="B24" s="137"/>
      <c r="C24" s="137"/>
      <c r="D24" s="249"/>
      <c r="E24" s="108" t="s">
        <v>850</v>
      </c>
      <c r="F24" s="108" t="s">
        <v>849</v>
      </c>
      <c r="G24" s="109">
        <v>80848</v>
      </c>
      <c r="H24" s="52">
        <v>5600</v>
      </c>
      <c r="I24" s="206"/>
      <c r="J24" s="210"/>
      <c r="K24" s="203"/>
    </row>
    <row r="25" spans="1:11" ht="36">
      <c r="A25" s="137"/>
      <c r="B25" s="137"/>
      <c r="C25" s="137"/>
      <c r="D25" s="249"/>
      <c r="E25" s="108" t="s">
        <v>851</v>
      </c>
      <c r="F25" s="108" t="s">
        <v>849</v>
      </c>
      <c r="G25" s="109">
        <v>80881</v>
      </c>
      <c r="H25" s="52">
        <v>2460</v>
      </c>
      <c r="I25" s="206"/>
      <c r="J25" s="210"/>
      <c r="K25" s="203"/>
    </row>
    <row r="26" spans="1:11">
      <c r="A26" s="137"/>
      <c r="B26" s="137"/>
      <c r="C26" s="137"/>
      <c r="D26" s="250"/>
      <c r="E26" s="108"/>
      <c r="F26" s="108"/>
      <c r="G26" s="109"/>
      <c r="H26" s="52"/>
      <c r="I26" s="207"/>
      <c r="J26" s="211"/>
      <c r="K26" s="204"/>
    </row>
    <row r="27" spans="1:11">
      <c r="A27" s="137">
        <v>9</v>
      </c>
      <c r="B27" s="137" t="s">
        <v>50</v>
      </c>
      <c r="C27" s="137" t="s">
        <v>832</v>
      </c>
      <c r="D27" s="248" t="s">
        <v>852</v>
      </c>
      <c r="E27" s="108" t="s">
        <v>853</v>
      </c>
      <c r="F27" s="108" t="s">
        <v>854</v>
      </c>
      <c r="G27" s="109">
        <v>80776</v>
      </c>
      <c r="H27" s="52">
        <v>2060</v>
      </c>
      <c r="I27" s="208">
        <v>0</v>
      </c>
      <c r="J27" s="209">
        <v>9360</v>
      </c>
      <c r="K27" s="202">
        <f>H27+H28+H29+H30+I27</f>
        <v>9360</v>
      </c>
    </row>
    <row r="28" spans="1:11">
      <c r="A28" s="137"/>
      <c r="B28" s="137"/>
      <c r="C28" s="137"/>
      <c r="D28" s="249"/>
      <c r="E28" s="108" t="s">
        <v>855</v>
      </c>
      <c r="F28" s="108" t="s">
        <v>854</v>
      </c>
      <c r="G28" s="109">
        <v>80759</v>
      </c>
      <c r="H28" s="52">
        <v>3750</v>
      </c>
      <c r="I28" s="206"/>
      <c r="J28" s="210"/>
      <c r="K28" s="203"/>
    </row>
    <row r="29" spans="1:11">
      <c r="A29" s="137"/>
      <c r="B29" s="137"/>
      <c r="C29" s="137"/>
      <c r="D29" s="249"/>
      <c r="E29" s="108" t="s">
        <v>856</v>
      </c>
      <c r="F29" s="108" t="s">
        <v>854</v>
      </c>
      <c r="G29" s="109">
        <v>80731</v>
      </c>
      <c r="H29" s="52">
        <v>3550</v>
      </c>
      <c r="I29" s="206"/>
      <c r="J29" s="210"/>
      <c r="K29" s="203"/>
    </row>
    <row r="30" spans="1:11">
      <c r="A30" s="137"/>
      <c r="B30" s="137"/>
      <c r="C30" s="137"/>
      <c r="D30" s="250"/>
      <c r="E30" s="108"/>
      <c r="F30" s="108"/>
      <c r="G30" s="109"/>
      <c r="H30" s="52"/>
      <c r="I30" s="207"/>
      <c r="J30" s="211"/>
      <c r="K30" s="204"/>
    </row>
    <row r="31" spans="1:11">
      <c r="A31" s="122">
        <v>10</v>
      </c>
      <c r="B31" s="122" t="s">
        <v>31</v>
      </c>
      <c r="C31" s="122" t="s">
        <v>871</v>
      </c>
      <c r="D31" s="205" t="s">
        <v>954</v>
      </c>
      <c r="E31" s="98" t="s">
        <v>955</v>
      </c>
      <c r="F31" s="98" t="s">
        <v>956</v>
      </c>
      <c r="G31" s="36">
        <v>346458</v>
      </c>
      <c r="H31" s="52">
        <v>3000</v>
      </c>
      <c r="I31" s="208">
        <v>0</v>
      </c>
      <c r="J31" s="209">
        <v>9360</v>
      </c>
      <c r="K31" s="202">
        <f>H31+H32+H33+H34+I31</f>
        <v>9360</v>
      </c>
    </row>
    <row r="32" spans="1:11">
      <c r="A32" s="122"/>
      <c r="B32" s="122"/>
      <c r="C32" s="122"/>
      <c r="D32" s="206"/>
      <c r="E32" s="98" t="s">
        <v>957</v>
      </c>
      <c r="F32" s="98" t="s">
        <v>956</v>
      </c>
      <c r="G32" s="36">
        <v>346453</v>
      </c>
      <c r="H32" s="52">
        <v>4360</v>
      </c>
      <c r="I32" s="206"/>
      <c r="J32" s="210"/>
      <c r="K32" s="203"/>
    </row>
    <row r="33" spans="1:11">
      <c r="A33" s="122"/>
      <c r="B33" s="122"/>
      <c r="C33" s="122"/>
      <c r="D33" s="206"/>
      <c r="E33" s="98" t="s">
        <v>958</v>
      </c>
      <c r="F33" s="98" t="s">
        <v>956</v>
      </c>
      <c r="G33" s="36">
        <v>346456</v>
      </c>
      <c r="H33" s="52">
        <v>2000</v>
      </c>
      <c r="I33" s="206"/>
      <c r="J33" s="210"/>
      <c r="K33" s="203"/>
    </row>
    <row r="34" spans="1:11">
      <c r="A34" s="122"/>
      <c r="B34" s="122"/>
      <c r="C34" s="122"/>
      <c r="D34" s="207"/>
      <c r="E34" s="98"/>
      <c r="F34" s="98"/>
      <c r="G34" s="36"/>
      <c r="H34" s="52"/>
      <c r="I34" s="207"/>
      <c r="J34" s="211"/>
      <c r="K34" s="204"/>
    </row>
    <row r="35" spans="1:11" ht="14.25">
      <c r="A35" s="122">
        <v>11</v>
      </c>
      <c r="B35" s="244" t="s">
        <v>31</v>
      </c>
      <c r="C35" s="245" t="s">
        <v>1110</v>
      </c>
      <c r="D35" s="245" t="s">
        <v>1133</v>
      </c>
      <c r="E35" s="40" t="s">
        <v>1134</v>
      </c>
      <c r="F35" s="40" t="s">
        <v>1135</v>
      </c>
      <c r="G35" s="77">
        <v>303667</v>
      </c>
      <c r="H35" s="77">
        <v>4500</v>
      </c>
      <c r="I35" s="122"/>
      <c r="J35" s="134">
        <v>9360</v>
      </c>
      <c r="K35" s="132">
        <f>SUM(H35:H37)+I35:I37</f>
        <v>9360</v>
      </c>
    </row>
    <row r="36" spans="1:11" ht="14.25">
      <c r="A36" s="122"/>
      <c r="B36" s="244"/>
      <c r="C36" s="246"/>
      <c r="D36" s="246"/>
      <c r="E36" s="40" t="s">
        <v>1136</v>
      </c>
      <c r="F36" s="40" t="s">
        <v>1135</v>
      </c>
      <c r="G36" s="77">
        <v>303687</v>
      </c>
      <c r="H36" s="77">
        <v>2000</v>
      </c>
      <c r="I36" s="122"/>
      <c r="J36" s="134"/>
      <c r="K36" s="132"/>
    </row>
    <row r="37" spans="1:11" ht="14.25">
      <c r="A37" s="122"/>
      <c r="B37" s="244"/>
      <c r="C37" s="247"/>
      <c r="D37" s="247"/>
      <c r="E37" s="40" t="s">
        <v>1137</v>
      </c>
      <c r="F37" s="40" t="s">
        <v>1135</v>
      </c>
      <c r="G37" s="77">
        <v>303672</v>
      </c>
      <c r="H37" s="77">
        <v>2860</v>
      </c>
      <c r="I37" s="122"/>
      <c r="J37" s="134"/>
      <c r="K37" s="132"/>
    </row>
  </sheetData>
  <mergeCells count="77">
    <mergeCell ref="J3:J5"/>
    <mergeCell ref="K3:K5"/>
    <mergeCell ref="A3:A5"/>
    <mergeCell ref="B3:B5"/>
    <mergeCell ref="C3:C5"/>
    <mergeCell ref="D3:D5"/>
    <mergeCell ref="I3:I5"/>
    <mergeCell ref="K6:K8"/>
    <mergeCell ref="A9:A11"/>
    <mergeCell ref="B9:B11"/>
    <mergeCell ref="C9:C11"/>
    <mergeCell ref="D9:D11"/>
    <mergeCell ref="I9:I11"/>
    <mergeCell ref="J9:J11"/>
    <mergeCell ref="K9:K11"/>
    <mergeCell ref="A6:A8"/>
    <mergeCell ref="B6:B8"/>
    <mergeCell ref="C6:C8"/>
    <mergeCell ref="D6:D8"/>
    <mergeCell ref="I6:I8"/>
    <mergeCell ref="J6:J8"/>
    <mergeCell ref="K12:K13"/>
    <mergeCell ref="A14:A15"/>
    <mergeCell ref="B14:B15"/>
    <mergeCell ref="C14:C15"/>
    <mergeCell ref="D14:D15"/>
    <mergeCell ref="I14:I15"/>
    <mergeCell ref="J14:J15"/>
    <mergeCell ref="K14:K15"/>
    <mergeCell ref="A12:A13"/>
    <mergeCell ref="B12:B13"/>
    <mergeCell ref="C12:C13"/>
    <mergeCell ref="D12:D13"/>
    <mergeCell ref="I12:I13"/>
    <mergeCell ref="J12:J13"/>
    <mergeCell ref="K16:K18"/>
    <mergeCell ref="A16:A18"/>
    <mergeCell ref="B16:B18"/>
    <mergeCell ref="C16:C18"/>
    <mergeCell ref="D16:D18"/>
    <mergeCell ref="I16:I18"/>
    <mergeCell ref="J16:J18"/>
    <mergeCell ref="K19:K22"/>
    <mergeCell ref="A23:A26"/>
    <mergeCell ref="B23:B26"/>
    <mergeCell ref="C23:C26"/>
    <mergeCell ref="D23:D26"/>
    <mergeCell ref="I23:I26"/>
    <mergeCell ref="J23:J26"/>
    <mergeCell ref="K23:K26"/>
    <mergeCell ref="A19:A22"/>
    <mergeCell ref="B19:B22"/>
    <mergeCell ref="C19:C22"/>
    <mergeCell ref="D19:D22"/>
    <mergeCell ref="I19:I22"/>
    <mergeCell ref="J19:J22"/>
    <mergeCell ref="K27:K30"/>
    <mergeCell ref="A31:A34"/>
    <mergeCell ref="B31:B34"/>
    <mergeCell ref="C31:C34"/>
    <mergeCell ref="D31:D34"/>
    <mergeCell ref="I31:I34"/>
    <mergeCell ref="J31:J34"/>
    <mergeCell ref="K31:K34"/>
    <mergeCell ref="A27:A30"/>
    <mergeCell ref="B27:B30"/>
    <mergeCell ref="C27:C30"/>
    <mergeCell ref="D27:D30"/>
    <mergeCell ref="I27:I30"/>
    <mergeCell ref="J27:J30"/>
    <mergeCell ref="A35:A37"/>
    <mergeCell ref="B35:B37"/>
    <mergeCell ref="I35:I37"/>
    <mergeCell ref="J35:J37"/>
    <mergeCell ref="K35:K37"/>
    <mergeCell ref="C35:C37"/>
    <mergeCell ref="D35:D3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非中选高限</vt:lpstr>
      <vt:lpstr>髋关节</vt:lpstr>
      <vt:lpstr>膝关节</vt:lpstr>
      <vt:lpstr>半髋</vt:lpstr>
      <vt:lpstr>单髁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</cp:lastModifiedBy>
  <dcterms:created xsi:type="dcterms:W3CDTF">2006-09-16T00:00:00Z</dcterms:created>
  <dcterms:modified xsi:type="dcterms:W3CDTF">2023-07-25T07:01:55Z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153F5A0AEFEE4E8CB0D621F4FC14CACF</vt:lpwstr>
  </property>
  <property fmtid="{D5CDD505-2E9C-101B-9397-08002B2CF9AE}" pid="3" name="KSOProductBuildVer">
    <vt:lpwstr>2052-11.1.0.11294</vt:lpwstr>
  </property>
</Properties>
</file>